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xotron\Projects\rävsax\SW\transmitter_PiPico\"/>
    </mc:Choice>
  </mc:AlternateContent>
  <xr:revisionPtr revIDLastSave="0" documentId="13_ncr:1_{54DB3011-D29E-4304-A689-58D21279074B}" xr6:coauthVersionLast="47" xr6:coauthVersionMax="47" xr10:uidLastSave="{00000000-0000-0000-0000-000000000000}"/>
  <bookViews>
    <workbookView xWindow="8355" yWindow="3000" windowWidth="28665" windowHeight="17175" xr2:uid="{62A00628-325E-41EF-9B66-B7151FFBF575}"/>
  </bookViews>
  <sheets>
    <sheet name="Fare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T9" i="1" l="1"/>
  <c r="S9" i="1"/>
  <c r="J9" i="1" s="1"/>
  <c r="R9" i="1"/>
  <c r="N9" i="1"/>
  <c r="O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G9" i="1"/>
  <c r="F9" i="1"/>
  <c r="H9" i="1" l="1"/>
  <c r="I9" i="1" s="1"/>
  <c r="P9" i="1"/>
  <c r="Q9" i="1" s="1"/>
  <c r="C10" i="1" s="1"/>
  <c r="K9" i="1"/>
  <c r="L9" i="1" s="1"/>
  <c r="M9" i="1" s="1"/>
  <c r="E10" i="1"/>
  <c r="D10" i="1"/>
  <c r="B10" i="1" l="1"/>
  <c r="G10" i="1"/>
  <c r="S10" i="1" l="1"/>
  <c r="R10" i="1"/>
  <c r="T10" i="1"/>
  <c r="N10" i="1"/>
  <c r="O10" i="1" s="1"/>
  <c r="D11" i="1" s="1"/>
  <c r="F10" i="1"/>
  <c r="H10" i="1" s="1"/>
  <c r="I10" i="1" s="1"/>
  <c r="P10" i="1"/>
  <c r="Q10" i="1" s="1"/>
  <c r="B11" i="1" s="1"/>
  <c r="J10" i="1" l="1"/>
  <c r="E11" i="1"/>
  <c r="F11" i="1"/>
  <c r="C11" i="1"/>
  <c r="K10" i="1"/>
  <c r="L10" i="1" s="1"/>
  <c r="M10" i="1" s="1"/>
  <c r="S11" i="1" l="1"/>
  <c r="R11" i="1"/>
  <c r="T11" i="1"/>
  <c r="N11" i="1"/>
  <c r="O11" i="1" s="1"/>
  <c r="D12" i="1" s="1"/>
  <c r="G11" i="1"/>
  <c r="H11" i="1" s="1"/>
  <c r="I11" i="1" s="1"/>
  <c r="P11" i="1"/>
  <c r="Q11" i="1" s="1"/>
  <c r="C12" i="1" s="1"/>
  <c r="J11" i="1" l="1"/>
  <c r="E12" i="1"/>
  <c r="K11" i="1"/>
  <c r="L11" i="1" s="1"/>
  <c r="M11" i="1" s="1"/>
  <c r="B12" i="1"/>
  <c r="R12" i="1" l="1"/>
  <c r="T12" i="1"/>
  <c r="S12" i="1"/>
  <c r="J12" i="1" s="1"/>
  <c r="G12" i="1"/>
  <c r="N12" i="1"/>
  <c r="O12" i="1" s="1"/>
  <c r="E13" i="1" s="1"/>
  <c r="F12" i="1"/>
  <c r="P12" i="1"/>
  <c r="Q12" i="1" s="1"/>
  <c r="B13" i="1" s="1"/>
  <c r="H12" i="1" l="1"/>
  <c r="I12" i="1" s="1"/>
  <c r="K12" i="1" s="1"/>
  <c r="L12" i="1" s="1"/>
  <c r="M12" i="1" s="1"/>
  <c r="D13" i="1"/>
  <c r="F13" i="1" s="1"/>
  <c r="C13" i="1"/>
  <c r="P13" i="1" s="1"/>
  <c r="Q13" i="1" s="1"/>
  <c r="B14" i="1" s="1"/>
  <c r="R13" i="1" l="1"/>
  <c r="S13" i="1"/>
  <c r="T13" i="1"/>
  <c r="G13" i="1"/>
  <c r="H13" i="1" s="1"/>
  <c r="I13" i="1" s="1"/>
  <c r="N13" i="1"/>
  <c r="O13" i="1" s="1"/>
  <c r="E14" i="1" s="1"/>
  <c r="C14" i="1"/>
  <c r="J13" i="1" l="1"/>
  <c r="D14" i="1"/>
  <c r="R14" i="1" s="1"/>
  <c r="K13" i="1"/>
  <c r="L13" i="1" s="1"/>
  <c r="M13" i="1" s="1"/>
  <c r="G14" i="1"/>
  <c r="S14" i="1" l="1"/>
  <c r="T14" i="1"/>
  <c r="P14" i="1"/>
  <c r="Q14" i="1" s="1"/>
  <c r="B15" i="1" s="1"/>
  <c r="F14" i="1"/>
  <c r="H14" i="1" s="1"/>
  <c r="I14" i="1" s="1"/>
  <c r="N14" i="1"/>
  <c r="O14" i="1" s="1"/>
  <c r="E15" i="1" s="1"/>
  <c r="J14" i="1" l="1"/>
  <c r="D15" i="1"/>
  <c r="F15" i="1" s="1"/>
  <c r="C15" i="1"/>
  <c r="T15" i="1" s="1"/>
  <c r="K14" i="1"/>
  <c r="L14" i="1" s="1"/>
  <c r="M14" i="1" s="1"/>
  <c r="S15" i="1" l="1"/>
  <c r="J15" i="1" s="1"/>
  <c r="G15" i="1"/>
  <c r="N15" i="1"/>
  <c r="O15" i="1" s="1"/>
  <c r="D16" i="1" s="1"/>
  <c r="R15" i="1"/>
  <c r="P15" i="1"/>
  <c r="Q15" i="1" s="1"/>
  <c r="B16" i="1" s="1"/>
  <c r="H15" i="1"/>
  <c r="I15" i="1" s="1"/>
  <c r="C16" i="1" l="1"/>
  <c r="E16" i="1"/>
  <c r="K15" i="1"/>
  <c r="L15" i="1" s="1"/>
  <c r="M15" i="1" s="1"/>
  <c r="F16" i="1"/>
  <c r="S16" i="1" l="1"/>
  <c r="T16" i="1"/>
  <c r="R16" i="1"/>
  <c r="P16" i="1"/>
  <c r="Q16" i="1" s="1"/>
  <c r="B17" i="1" s="1"/>
  <c r="N16" i="1"/>
  <c r="O16" i="1" s="1"/>
  <c r="D17" i="1" s="1"/>
  <c r="G16" i="1"/>
  <c r="H16" i="1"/>
  <c r="I16" i="1" s="1"/>
  <c r="J16" i="1" l="1"/>
  <c r="E17" i="1"/>
  <c r="C17" i="1"/>
  <c r="K16" i="1"/>
  <c r="L16" i="1" s="1"/>
  <c r="M16" i="1" s="1"/>
  <c r="F17" i="1"/>
  <c r="T17" i="1" l="1"/>
  <c r="G17" i="1"/>
  <c r="R17" i="1"/>
  <c r="P17" i="1"/>
  <c r="Q17" i="1" s="1"/>
  <c r="B18" i="1" s="1"/>
  <c r="S17" i="1"/>
  <c r="J17" i="1" s="1"/>
  <c r="N17" i="1"/>
  <c r="O17" i="1" s="1"/>
  <c r="E18" i="1" s="1"/>
  <c r="H17" i="1"/>
  <c r="I17" i="1" s="1"/>
  <c r="C18" i="1" l="1"/>
  <c r="D18" i="1"/>
  <c r="F18" i="1" s="1"/>
  <c r="K17" i="1"/>
  <c r="L17" i="1" s="1"/>
  <c r="M17" i="1" s="1"/>
  <c r="P18" i="1" l="1"/>
  <c r="Q18" i="1" s="1"/>
  <c r="B19" i="1" s="1"/>
  <c r="R18" i="1"/>
  <c r="S18" i="1"/>
  <c r="G18" i="1"/>
  <c r="H18" i="1" s="1"/>
  <c r="I18" i="1" s="1"/>
  <c r="N18" i="1"/>
  <c r="O18" i="1" s="1"/>
  <c r="D19" i="1" s="1"/>
  <c r="T18" i="1"/>
  <c r="J18" i="1" l="1"/>
  <c r="C19" i="1"/>
  <c r="E19" i="1"/>
  <c r="T19" i="1" s="1"/>
  <c r="R19" i="1"/>
  <c r="K18" i="1"/>
  <c r="L18" i="1" s="1"/>
  <c r="M18" i="1" s="1"/>
  <c r="F19" i="1"/>
  <c r="S19" i="1" l="1"/>
  <c r="J19" i="1" s="1"/>
  <c r="N19" i="1"/>
  <c r="O19" i="1" s="1"/>
  <c r="E20" i="1" s="1"/>
  <c r="G19" i="1"/>
  <c r="H19" i="1" s="1"/>
  <c r="I19" i="1" s="1"/>
  <c r="P19" i="1"/>
  <c r="Q19" i="1" s="1"/>
  <c r="B20" i="1" s="1"/>
  <c r="D20" i="1" l="1"/>
  <c r="C20" i="1"/>
  <c r="T20" i="1" s="1"/>
  <c r="S20" i="1"/>
  <c r="R20" i="1"/>
  <c r="K19" i="1"/>
  <c r="L19" i="1" s="1"/>
  <c r="M19" i="1" s="1"/>
  <c r="F20" i="1"/>
  <c r="P20" i="1"/>
  <c r="Q20" i="1" s="1"/>
  <c r="B21" i="1" s="1"/>
  <c r="N20" i="1" l="1"/>
  <c r="O20" i="1" s="1"/>
  <c r="E21" i="1" s="1"/>
  <c r="G20" i="1"/>
  <c r="J20" i="1"/>
  <c r="H20" i="1"/>
  <c r="I20" i="1" s="1"/>
  <c r="C21" i="1"/>
  <c r="D21" i="1" l="1"/>
  <c r="T21" i="1"/>
  <c r="R21" i="1"/>
  <c r="S21" i="1"/>
  <c r="J21" i="1" s="1"/>
  <c r="K20" i="1"/>
  <c r="L20" i="1" s="1"/>
  <c r="M20" i="1" s="1"/>
  <c r="N21" i="1"/>
  <c r="O21" i="1" s="1"/>
  <c r="E22" i="1" s="1"/>
  <c r="F21" i="1"/>
  <c r="P21" i="1"/>
  <c r="Q21" i="1" s="1"/>
  <c r="G21" i="1"/>
  <c r="H21" i="1" l="1"/>
  <c r="I21" i="1" s="1"/>
  <c r="B22" i="1"/>
  <c r="C22" i="1"/>
  <c r="D22" i="1"/>
  <c r="R22" i="1" l="1"/>
  <c r="T22" i="1"/>
  <c r="S22" i="1"/>
  <c r="J22" i="1" s="1"/>
  <c r="K21" i="1"/>
  <c r="L21" i="1" s="1"/>
  <c r="M21" i="1" s="1"/>
  <c r="P22" i="1"/>
  <c r="Q22" i="1" s="1"/>
  <c r="B23" i="1" s="1"/>
  <c r="N22" i="1"/>
  <c r="O22" i="1" s="1"/>
  <c r="E23" i="1" s="1"/>
  <c r="G22" i="1"/>
  <c r="F22" i="1"/>
  <c r="H22" i="1" l="1"/>
  <c r="I22" i="1" s="1"/>
  <c r="C23" i="1"/>
  <c r="D23" i="1"/>
  <c r="T23" i="1" l="1"/>
  <c r="S23" i="1"/>
  <c r="J23" i="1" s="1"/>
  <c r="R23" i="1"/>
  <c r="N23" i="1"/>
  <c r="O23" i="1" s="1"/>
  <c r="E24" i="1" s="1"/>
  <c r="F23" i="1"/>
  <c r="P23" i="1"/>
  <c r="Q23" i="1" s="1"/>
  <c r="B24" i="1" s="1"/>
  <c r="K22" i="1"/>
  <c r="L22" i="1" s="1"/>
  <c r="M22" i="1" s="1"/>
  <c r="G23" i="1"/>
  <c r="H23" i="1" l="1"/>
  <c r="I23" i="1" s="1"/>
  <c r="D24" i="1"/>
  <c r="C24" i="1"/>
  <c r="S24" i="1" l="1"/>
  <c r="T24" i="1"/>
  <c r="R24" i="1"/>
  <c r="K23" i="1"/>
  <c r="L23" i="1" s="1"/>
  <c r="M23" i="1" s="1"/>
  <c r="N24" i="1"/>
  <c r="O24" i="1" s="1"/>
  <c r="E25" i="1" s="1"/>
  <c r="F24" i="1"/>
  <c r="P24" i="1"/>
  <c r="Q24" i="1" s="1"/>
  <c r="B25" i="1" s="1"/>
  <c r="G24" i="1"/>
  <c r="J24" i="1" l="1"/>
  <c r="H24" i="1"/>
  <c r="I24" i="1" s="1"/>
  <c r="D25" i="1"/>
  <c r="C25" i="1"/>
  <c r="T25" i="1" l="1"/>
  <c r="R25" i="1"/>
  <c r="S25" i="1"/>
  <c r="J25" i="1" s="1"/>
  <c r="K24" i="1"/>
  <c r="L24" i="1" s="1"/>
  <c r="M24" i="1" s="1"/>
  <c r="N25" i="1"/>
  <c r="O25" i="1" s="1"/>
  <c r="F25" i="1"/>
  <c r="P25" i="1"/>
  <c r="Q25" i="1" s="1"/>
  <c r="B26" i="1" s="1"/>
  <c r="G25" i="1"/>
  <c r="H25" i="1" l="1"/>
  <c r="I25" i="1" s="1"/>
  <c r="C26" i="1"/>
  <c r="E26" i="1"/>
  <c r="D26" i="1"/>
  <c r="S26" i="1" l="1"/>
  <c r="R26" i="1"/>
  <c r="T26" i="1"/>
  <c r="K25" i="1"/>
  <c r="L25" i="1" s="1"/>
  <c r="M25" i="1" s="1"/>
  <c r="N26" i="1"/>
  <c r="O26" i="1" s="1"/>
  <c r="E27" i="1" s="1"/>
  <c r="P26" i="1"/>
  <c r="Q26" i="1" s="1"/>
  <c r="B27" i="1" s="1"/>
  <c r="G26" i="1"/>
  <c r="F26" i="1"/>
  <c r="J26" i="1" l="1"/>
  <c r="C27" i="1"/>
  <c r="D27" i="1"/>
  <c r="F27" i="1" s="1"/>
  <c r="H26" i="1"/>
  <c r="I26" i="1" s="1"/>
  <c r="T27" i="1" l="1"/>
  <c r="S27" i="1"/>
  <c r="J27" i="1" s="1"/>
  <c r="R27" i="1"/>
  <c r="K26" i="1"/>
  <c r="L26" i="1" s="1"/>
  <c r="M26" i="1" s="1"/>
  <c r="N27" i="1"/>
  <c r="O27" i="1" s="1"/>
  <c r="E28" i="1" s="1"/>
  <c r="G27" i="1"/>
  <c r="H27" i="1" s="1"/>
  <c r="I27" i="1" s="1"/>
  <c r="P27" i="1"/>
  <c r="Q27" i="1" s="1"/>
  <c r="B28" i="1" s="1"/>
  <c r="D28" i="1" l="1"/>
  <c r="F28" i="1" s="1"/>
  <c r="K27" i="1"/>
  <c r="L27" i="1" s="1"/>
  <c r="M27" i="1" s="1"/>
  <c r="C28" i="1"/>
  <c r="P28" i="1" s="1"/>
  <c r="Q28" i="1" s="1"/>
  <c r="B29" i="1" s="1"/>
  <c r="S28" i="1" l="1"/>
  <c r="T28" i="1"/>
  <c r="R28" i="1"/>
  <c r="N28" i="1"/>
  <c r="O28" i="1" s="1"/>
  <c r="C29" i="1"/>
  <c r="G28" i="1"/>
  <c r="H28" i="1" s="1"/>
  <c r="I28" i="1" s="1"/>
  <c r="J28" i="1" l="1"/>
  <c r="K28" i="1"/>
  <c r="L28" i="1" s="1"/>
  <c r="M28" i="1" s="1"/>
  <c r="E29" i="1"/>
  <c r="G29" i="1" s="1"/>
  <c r="D29" i="1"/>
  <c r="T29" i="1" s="1"/>
  <c r="S29" i="1" l="1"/>
  <c r="J29" i="1" s="1"/>
  <c r="R29" i="1"/>
  <c r="N29" i="1"/>
  <c r="O29" i="1" s="1"/>
  <c r="D30" i="1" s="1"/>
  <c r="P29" i="1"/>
  <c r="Q29" i="1" s="1"/>
  <c r="F29" i="1"/>
  <c r="H29" i="1" s="1"/>
  <c r="I29" i="1" s="1"/>
  <c r="E30" i="1" l="1"/>
  <c r="B30" i="1"/>
  <c r="C30" i="1"/>
  <c r="K29" i="1"/>
  <c r="L29" i="1" s="1"/>
  <c r="M29" i="1" s="1"/>
  <c r="R30" i="1" l="1"/>
  <c r="S30" i="1"/>
  <c r="T30" i="1"/>
  <c r="G30" i="1"/>
  <c r="N30" i="1"/>
  <c r="O30" i="1" s="1"/>
  <c r="P30" i="1"/>
  <c r="Q30" i="1" s="1"/>
  <c r="B31" i="1" s="1"/>
  <c r="F30" i="1"/>
  <c r="J30" i="1" l="1"/>
  <c r="H30" i="1"/>
  <c r="I30" i="1" s="1"/>
  <c r="K30" i="1" s="1"/>
  <c r="L30" i="1" s="1"/>
  <c r="M30" i="1" s="1"/>
  <c r="C31" i="1"/>
  <c r="D31" i="1"/>
  <c r="F31" i="1" s="1"/>
  <c r="E31" i="1"/>
  <c r="T31" i="1" l="1"/>
  <c r="S31" i="1"/>
  <c r="R31" i="1"/>
  <c r="G31" i="1"/>
  <c r="H31" i="1" s="1"/>
  <c r="I31" i="1" s="1"/>
  <c r="N31" i="1"/>
  <c r="O31" i="1" s="1"/>
  <c r="D32" i="1" s="1"/>
  <c r="P31" i="1"/>
  <c r="Q31" i="1" s="1"/>
  <c r="J31" i="1" l="1"/>
  <c r="B32" i="1"/>
  <c r="C32" i="1"/>
  <c r="E32" i="1"/>
  <c r="K31" i="1"/>
  <c r="L31" i="1" s="1"/>
  <c r="M31" i="1" s="1"/>
  <c r="S32" i="1" l="1"/>
  <c r="T32" i="1"/>
  <c r="R32" i="1"/>
  <c r="N32" i="1"/>
  <c r="O32" i="1" s="1"/>
  <c r="D33" i="1" s="1"/>
  <c r="P32" i="1"/>
  <c r="Q32" i="1" s="1"/>
  <c r="B33" i="1" s="1"/>
  <c r="G32" i="1"/>
  <c r="F32" i="1"/>
  <c r="J32" i="1" l="1"/>
  <c r="H32" i="1"/>
  <c r="I32" i="1" s="1"/>
  <c r="K32" i="1" s="1"/>
  <c r="L32" i="1" s="1"/>
  <c r="M32" i="1" s="1"/>
  <c r="F33" i="1"/>
  <c r="C33" i="1"/>
  <c r="E33" i="1"/>
  <c r="T33" i="1" l="1"/>
  <c r="R33" i="1"/>
  <c r="S33" i="1"/>
  <c r="J33" i="1" s="1"/>
  <c r="P33" i="1"/>
  <c r="Q33" i="1" s="1"/>
  <c r="B34" i="1" s="1"/>
  <c r="G33" i="1"/>
  <c r="H33" i="1" s="1"/>
  <c r="I33" i="1" s="1"/>
  <c r="N33" i="1"/>
  <c r="O33" i="1" s="1"/>
  <c r="D34" i="1" s="1"/>
  <c r="F34" i="1" l="1"/>
  <c r="C34" i="1"/>
  <c r="E34" i="1"/>
  <c r="K33" i="1"/>
  <c r="L33" i="1" s="1"/>
  <c r="M33" i="1" s="1"/>
  <c r="R34" i="1" l="1"/>
  <c r="S34" i="1"/>
  <c r="T34" i="1"/>
  <c r="P34" i="1"/>
  <c r="Q34" i="1" s="1"/>
  <c r="B35" i="1" s="1"/>
  <c r="N34" i="1"/>
  <c r="O34" i="1" s="1"/>
  <c r="D35" i="1" s="1"/>
  <c r="G34" i="1"/>
  <c r="H34" i="1" s="1"/>
  <c r="I34" i="1" s="1"/>
  <c r="J34" i="1" l="1"/>
  <c r="C35" i="1"/>
  <c r="E35" i="1"/>
  <c r="F35" i="1"/>
  <c r="K34" i="1"/>
  <c r="L34" i="1" s="1"/>
  <c r="M34" i="1" s="1"/>
  <c r="T35" i="1" l="1"/>
  <c r="S35" i="1"/>
  <c r="J35" i="1" s="1"/>
  <c r="N35" i="1"/>
  <c r="O35" i="1" s="1"/>
  <c r="D36" i="1" s="1"/>
  <c r="R35" i="1"/>
  <c r="P35" i="1"/>
  <c r="Q35" i="1" s="1"/>
  <c r="B36" i="1" s="1"/>
  <c r="G35" i="1"/>
  <c r="H35" i="1" s="1"/>
  <c r="I35" i="1" s="1"/>
  <c r="K35" i="1" s="1"/>
  <c r="L35" i="1" s="1"/>
  <c r="M35" i="1" s="1"/>
  <c r="C36" i="1" l="1"/>
  <c r="E36" i="1"/>
  <c r="F36" i="1"/>
  <c r="R36" i="1" l="1"/>
  <c r="S36" i="1"/>
  <c r="N36" i="1"/>
  <c r="O36" i="1" s="1"/>
  <c r="E37" i="1" s="1"/>
  <c r="T36" i="1"/>
  <c r="G36" i="1"/>
  <c r="P36" i="1"/>
  <c r="Q36" i="1" s="1"/>
  <c r="C37" i="1" s="1"/>
  <c r="H36" i="1"/>
  <c r="I36" i="1" s="1"/>
  <c r="J36" i="1" l="1"/>
  <c r="G37" i="1"/>
  <c r="D37" i="1"/>
  <c r="B37" i="1"/>
  <c r="K36" i="1"/>
  <c r="L36" i="1" s="1"/>
  <c r="M36" i="1" s="1"/>
  <c r="P37" i="1" l="1"/>
  <c r="Q37" i="1" s="1"/>
  <c r="C38" i="1" s="1"/>
  <c r="N37" i="1"/>
  <c r="O37" i="1" s="1"/>
  <c r="D38" i="1" s="1"/>
  <c r="F37" i="1"/>
  <c r="H37" i="1" s="1"/>
  <c r="I37" i="1" s="1"/>
  <c r="T37" i="1"/>
  <c r="S37" i="1"/>
  <c r="R37" i="1"/>
  <c r="B38" i="1" l="1"/>
  <c r="J37" i="1"/>
  <c r="K37" i="1" s="1"/>
  <c r="L37" i="1" s="1"/>
  <c r="M37" i="1" s="1"/>
  <c r="E38" i="1"/>
  <c r="G38" i="1" s="1"/>
  <c r="N38" i="1"/>
  <c r="O38" i="1" s="1"/>
  <c r="E39" i="1" s="1"/>
  <c r="F38" i="1"/>
  <c r="R38" i="1" l="1"/>
  <c r="T38" i="1"/>
  <c r="P38" i="1"/>
  <c r="Q38" i="1" s="1"/>
  <c r="C39" i="1" s="1"/>
  <c r="G39" i="1" s="1"/>
  <c r="S38" i="1"/>
  <c r="J38" i="1" s="1"/>
  <c r="D39" i="1"/>
  <c r="H38" i="1"/>
  <c r="I38" i="1" s="1"/>
  <c r="K38" i="1" l="1"/>
  <c r="L38" i="1" s="1"/>
  <c r="M38" i="1" s="1"/>
  <c r="B39" i="1"/>
  <c r="S39" i="1" s="1"/>
  <c r="T39" i="1"/>
  <c r="P39" i="1"/>
  <c r="Q39" i="1" s="1"/>
  <c r="C40" i="1" s="1"/>
  <c r="R39" i="1" l="1"/>
  <c r="F39" i="1"/>
  <c r="H39" i="1" s="1"/>
  <c r="I39" i="1" s="1"/>
  <c r="N39" i="1"/>
  <c r="O39" i="1" s="1"/>
  <c r="E40" i="1" s="1"/>
  <c r="G40" i="1" s="1"/>
  <c r="J39" i="1"/>
  <c r="K39" i="1" s="1"/>
  <c r="L39" i="1" s="1"/>
  <c r="M39" i="1" s="1"/>
  <c r="B40" i="1"/>
  <c r="D40" i="1" l="1"/>
  <c r="P40" i="1"/>
  <c r="Q40" i="1" s="1"/>
  <c r="C41" i="1" s="1"/>
  <c r="R40" i="1"/>
  <c r="F40" i="1"/>
  <c r="H40" i="1" s="1"/>
  <c r="I40" i="1" s="1"/>
  <c r="T40" i="1"/>
  <c r="S40" i="1"/>
  <c r="N40" i="1"/>
  <c r="O40" i="1" s="1"/>
  <c r="D41" i="1" s="1"/>
  <c r="B41" i="1" l="1"/>
  <c r="J40" i="1"/>
  <c r="K40" i="1" s="1"/>
  <c r="L40" i="1" s="1"/>
  <c r="M40" i="1" s="1"/>
  <c r="E41" i="1"/>
  <c r="R41" i="1" s="1"/>
  <c r="T41" i="1"/>
  <c r="F41" i="1"/>
  <c r="N41" i="1" l="1"/>
  <c r="O41" i="1" s="1"/>
  <c r="P41" i="1"/>
  <c r="Q41" i="1" s="1"/>
  <c r="C42" i="1" s="1"/>
  <c r="G41" i="1"/>
  <c r="H41" i="1" s="1"/>
  <c r="I41" i="1" s="1"/>
  <c r="S41" i="1"/>
  <c r="J41" i="1" s="1"/>
  <c r="K41" i="1" s="1"/>
  <c r="L41" i="1" s="1"/>
  <c r="M41" i="1" s="1"/>
  <c r="B42" i="1"/>
  <c r="D42" i="1"/>
  <c r="E42" i="1"/>
  <c r="G42" i="1" l="1"/>
  <c r="R42" i="1"/>
  <c r="T42" i="1"/>
  <c r="S42" i="1"/>
  <c r="J42" i="1" s="1"/>
  <c r="N42" i="1"/>
  <c r="O42" i="1" s="1"/>
  <c r="E43" i="1" s="1"/>
  <c r="F42" i="1"/>
  <c r="H42" i="1" s="1"/>
  <c r="I42" i="1" s="1"/>
  <c r="P42" i="1"/>
  <c r="Q42" i="1" s="1"/>
  <c r="C43" i="1" s="1"/>
  <c r="D43" i="1" l="1"/>
  <c r="K42" i="1"/>
  <c r="L42" i="1" s="1"/>
  <c r="M42" i="1" s="1"/>
  <c r="G43" i="1"/>
  <c r="B43" i="1"/>
  <c r="T43" i="1" l="1"/>
  <c r="R43" i="1"/>
  <c r="S43" i="1"/>
  <c r="J43" i="1" s="1"/>
  <c r="P43" i="1"/>
  <c r="Q43" i="1" s="1"/>
  <c r="C44" i="1" s="1"/>
  <c r="N43" i="1"/>
  <c r="O43" i="1" s="1"/>
  <c r="F43" i="1"/>
  <c r="H43" i="1" s="1"/>
  <c r="I43" i="1" s="1"/>
  <c r="B44" i="1" l="1"/>
  <c r="D44" i="1"/>
  <c r="E44" i="1"/>
  <c r="G44" i="1" s="1"/>
  <c r="K43" i="1"/>
  <c r="L43" i="1" s="1"/>
  <c r="M43" i="1" s="1"/>
  <c r="T44" i="1" l="1"/>
  <c r="S44" i="1"/>
  <c r="J44" i="1" s="1"/>
  <c r="R44" i="1"/>
  <c r="P44" i="1"/>
  <c r="Q44" i="1" s="1"/>
  <c r="N44" i="1"/>
  <c r="O44" i="1" s="1"/>
  <c r="E45" i="1" s="1"/>
  <c r="F44" i="1"/>
  <c r="H44" i="1" s="1"/>
  <c r="I44" i="1" s="1"/>
  <c r="C45" i="1" l="1"/>
  <c r="B45" i="1"/>
  <c r="D45" i="1"/>
  <c r="K44" i="1"/>
  <c r="L44" i="1" s="1"/>
  <c r="M44" i="1" s="1"/>
  <c r="T45" i="1" l="1"/>
  <c r="S45" i="1"/>
  <c r="J45" i="1" s="1"/>
  <c r="R45" i="1"/>
  <c r="F45" i="1"/>
  <c r="P45" i="1"/>
  <c r="Q45" i="1" s="1"/>
  <c r="C46" i="1" s="1"/>
  <c r="G45" i="1"/>
  <c r="N45" i="1"/>
  <c r="O45" i="1" s="1"/>
  <c r="E46" i="1" s="1"/>
  <c r="G46" i="1" l="1"/>
  <c r="B46" i="1"/>
  <c r="D46" i="1"/>
  <c r="H45" i="1"/>
  <c r="I45" i="1" s="1"/>
  <c r="R46" i="1" l="1"/>
  <c r="T46" i="1"/>
  <c r="S46" i="1"/>
  <c r="J46" i="1" s="1"/>
  <c r="K45" i="1"/>
  <c r="L45" i="1" s="1"/>
  <c r="M45" i="1" s="1"/>
  <c r="N46" i="1"/>
  <c r="O46" i="1" s="1"/>
  <c r="E47" i="1" s="1"/>
  <c r="F46" i="1"/>
  <c r="H46" i="1" s="1"/>
  <c r="I46" i="1" s="1"/>
  <c r="P46" i="1"/>
  <c r="Q46" i="1" s="1"/>
  <c r="C47" i="1" s="1"/>
  <c r="D47" i="1" l="1"/>
  <c r="B47" i="1"/>
  <c r="N47" i="1" s="1"/>
  <c r="O47" i="1" s="1"/>
  <c r="D48" i="1" s="1"/>
  <c r="G47" i="1"/>
  <c r="K46" i="1"/>
  <c r="L46" i="1" s="1"/>
  <c r="M46" i="1" s="1"/>
  <c r="T47" i="1" l="1"/>
  <c r="R47" i="1"/>
  <c r="S47" i="1"/>
  <c r="J47" i="1" s="1"/>
  <c r="E48" i="1"/>
  <c r="P47" i="1"/>
  <c r="Q47" i="1" s="1"/>
  <c r="C48" i="1" s="1"/>
  <c r="F47" i="1"/>
  <c r="H47" i="1" s="1"/>
  <c r="I47" i="1" s="1"/>
  <c r="B48" i="1" l="1"/>
  <c r="K47" i="1"/>
  <c r="L47" i="1" s="1"/>
  <c r="M47" i="1" s="1"/>
  <c r="N48" i="1"/>
  <c r="O48" i="1" s="1"/>
  <c r="D49" i="1" s="1"/>
  <c r="G48" i="1"/>
  <c r="R48" i="1" l="1"/>
  <c r="T48" i="1"/>
  <c r="S48" i="1"/>
  <c r="J48" i="1" s="1"/>
  <c r="E49" i="1"/>
  <c r="F48" i="1"/>
  <c r="H48" i="1" s="1"/>
  <c r="I48" i="1" s="1"/>
  <c r="P48" i="1"/>
  <c r="Q48" i="1" s="1"/>
  <c r="C49" i="1" s="1"/>
  <c r="B49" i="1" l="1"/>
  <c r="G49" i="1"/>
  <c r="N49" i="1"/>
  <c r="O49" i="1" s="1"/>
  <c r="K48" i="1"/>
  <c r="L48" i="1" s="1"/>
  <c r="M48" i="1" s="1"/>
  <c r="P49" i="1"/>
  <c r="Q49" i="1" s="1"/>
  <c r="T49" i="1" l="1"/>
  <c r="S49" i="1"/>
  <c r="J49" i="1" s="1"/>
  <c r="R49" i="1"/>
  <c r="F49" i="1"/>
  <c r="H49" i="1" s="1"/>
  <c r="I49" i="1" s="1"/>
  <c r="F4" i="1" l="1"/>
  <c r="F3" i="1"/>
  <c r="H3" i="1" s="1"/>
  <c r="K49" i="1"/>
  <c r="L49" i="1" l="1"/>
  <c r="M49" i="1" s="1"/>
  <c r="F6" i="1" s="1"/>
  <c r="F5" i="1"/>
</calcChain>
</file>

<file path=xl/sharedStrings.xml><?xml version="1.0" encoding="utf-8"?>
<sst xmlns="http://schemas.openxmlformats.org/spreadsheetml/2006/main" count="29" uniqueCount="29">
  <si>
    <t>Rational approximation using Farey sequences, optimized to avoid slow convergence</t>
  </si>
  <si>
    <t>Target</t>
  </si>
  <si>
    <t>Numerator:</t>
  </si>
  <si>
    <t>Max denom</t>
  </si>
  <si>
    <t>Denominator:</t>
  </si>
  <si>
    <t>epsilon</t>
  </si>
  <si>
    <t>Farey
sequence</t>
  </si>
  <si>
    <t>a</t>
  </si>
  <si>
    <t>b</t>
  </si>
  <si>
    <t>c</t>
  </si>
  <si>
    <t>d</t>
  </si>
  <si>
    <t>a+c</t>
  </si>
  <si>
    <t>b+d</t>
  </si>
  <si>
    <t>mediant</t>
  </si>
  <si>
    <t>targ&lt; mediant</t>
  </si>
  <si>
    <t>approx</t>
  </si>
  <si>
    <t>error</t>
  </si>
  <si>
    <t>err %</t>
  </si>
  <si>
    <t>err ppm</t>
  </si>
  <si>
    <t>Nab</t>
  </si>
  <si>
    <t>Nab
limited</t>
  </si>
  <si>
    <t>Ncd</t>
  </si>
  <si>
    <t>Ncd
limited</t>
  </si>
  <si>
    <t>Relative error:</t>
  </si>
  <si>
    <t>Absolute error:</t>
  </si>
  <si>
    <t>ppm</t>
  </si>
  <si>
    <t>Best ratio</t>
  </si>
  <si>
    <t>Best numerator</t>
  </si>
  <si>
    <t>Best denom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</si>
</sst>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6" formatCode="0.000000"/>
    <numFmt numFmtId="167" formatCode="0.000"/>
    <numFmt numFmtId="168" formatCode="0.000E+00"/>
    <numFmt numFmtId="171" formatCode="0.0000000000"/>
    <numFmt numFmtId="176" formatCode="0.0000000000E+00"/>
    <numFmt numFmtId="177" formatCode="0.00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0" xfId="0" applyFill="1"/>
    <xf numFmtId="11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0" applyNumberFormat="1"/>
    <xf numFmtId="0" fontId="3" fillId="2" borderId="0" xfId="0" applyFont="1" applyFill="1"/>
    <xf numFmtId="168" fontId="0" fillId="2" borderId="0" xfId="0" applyNumberFormat="1" applyFill="1"/>
    <xf numFmtId="167" fontId="0" fillId="2" borderId="0" xfId="0" applyNumberFormat="1" applyFill="1"/>
    <xf numFmtId="0" fontId="0" fillId="3" borderId="0" xfId="0" applyFill="1"/>
    <xf numFmtId="0" fontId="4" fillId="0" borderId="0" xfId="0" applyFont="1"/>
    <xf numFmtId="11" fontId="0" fillId="3" borderId="0" xfId="0" applyNumberFormat="1" applyFill="1"/>
    <xf numFmtId="171" fontId="0" fillId="0" borderId="0" xfId="0" applyNumberFormat="1"/>
    <xf numFmtId="176" fontId="0" fillId="0" borderId="0" xfId="0" applyNumberFormat="1" applyAlignment="1">
      <alignment horizontal="center"/>
    </xf>
    <xf numFmtId="177" fontId="0" fillId="0" borderId="0" xfId="0" applyNumberFormat="1"/>
    <xf numFmtId="177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4F55-93CA-419A-B00B-CA42C367AAF3}">
  <dimension ref="A1:T49"/>
  <sheetViews>
    <sheetView tabSelected="1" workbookViewId="0">
      <selection activeCell="N10" sqref="N10"/>
    </sheetView>
  </sheetViews>
  <sheetFormatPr defaultRowHeight="15" x14ac:dyDescent="0.25"/>
  <cols>
    <col min="1" max="1" width="13" customWidth="1"/>
    <col min="2" max="2" width="16.140625" customWidth="1"/>
    <col min="3" max="5" width="7.28515625" customWidth="1"/>
    <col min="6" max="6" width="10" bestFit="1" customWidth="1"/>
    <col min="9" max="9" width="13.42578125" bestFit="1" customWidth="1"/>
    <col min="11" max="11" width="8.42578125" style="2" customWidth="1"/>
    <col min="13" max="13" width="12.28515625" style="3" bestFit="1" customWidth="1"/>
    <col min="14" max="14" width="6.7109375" customWidth="1"/>
    <col min="15" max="15" width="7.42578125" bestFit="1" customWidth="1"/>
    <col min="16" max="16" width="6.42578125" customWidth="1"/>
    <col min="18" max="18" width="9.28515625" customWidth="1"/>
    <col min="19" max="19" width="11.140625" style="2" customWidth="1"/>
    <col min="20" max="20" width="9.140625" style="2"/>
  </cols>
  <sheetData>
    <row r="1" spans="1:20" ht="23.25" x14ac:dyDescent="0.35">
      <c r="A1" s="1" t="s">
        <v>0</v>
      </c>
    </row>
    <row r="3" spans="1:20" ht="21" x14ac:dyDescent="0.35">
      <c r="A3" t="s">
        <v>1</v>
      </c>
      <c r="B3" s="22">
        <f>PI()-3</f>
        <v>0.14159265358979312</v>
      </c>
      <c r="D3" t="s">
        <v>2</v>
      </c>
      <c r="F3" s="4">
        <f>S49</f>
        <v>16</v>
      </c>
      <c r="H3" s="13" t="str">
        <f>B3&amp;" ≈ "&amp;F3&amp;"/"&amp;F4</f>
        <v>0.141592653589793 ≈ 16/113</v>
      </c>
      <c r="I3" s="13"/>
      <c r="J3" s="4"/>
      <c r="O3" s="19"/>
    </row>
    <row r="4" spans="1:20" ht="16.5" x14ac:dyDescent="0.3">
      <c r="A4" t="s">
        <v>3</v>
      </c>
      <c r="B4" s="16">
        <v>10000</v>
      </c>
      <c r="D4" t="s">
        <v>4</v>
      </c>
      <c r="F4" s="4">
        <f>T49</f>
        <v>113</v>
      </c>
      <c r="H4" s="17"/>
      <c r="N4" s="2"/>
      <c r="O4" s="2"/>
      <c r="P4" s="2"/>
      <c r="Q4" s="2"/>
    </row>
    <row r="5" spans="1:20" x14ac:dyDescent="0.25">
      <c r="A5" t="s">
        <v>5</v>
      </c>
      <c r="B5" s="18">
        <v>1E-10</v>
      </c>
      <c r="D5" t="s">
        <v>24</v>
      </c>
      <c r="F5" s="14">
        <f>K49</f>
        <v>2.66764189182922E-7</v>
      </c>
      <c r="N5" s="2"/>
      <c r="O5" s="20"/>
      <c r="P5" s="2"/>
      <c r="Q5" s="2"/>
    </row>
    <row r="6" spans="1:20" x14ac:dyDescent="0.25">
      <c r="B6" s="5"/>
      <c r="D6" t="s">
        <v>23</v>
      </c>
      <c r="F6" s="15">
        <f>M49</f>
        <v>1.8840256356502949</v>
      </c>
      <c r="G6" t="s">
        <v>25</v>
      </c>
      <c r="N6" s="2"/>
      <c r="O6" s="2"/>
      <c r="P6" s="2"/>
      <c r="Q6" s="2"/>
    </row>
    <row r="7" spans="1:20" x14ac:dyDescent="0.25">
      <c r="B7" s="6"/>
      <c r="F7" s="2"/>
      <c r="G7" s="2"/>
      <c r="H7" s="21"/>
      <c r="N7" s="2"/>
      <c r="O7" s="2"/>
      <c r="P7" s="2"/>
      <c r="Q7" s="2"/>
    </row>
    <row r="8" spans="1:20" ht="30" x14ac:dyDescent="0.25">
      <c r="A8" s="7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8" t="s">
        <v>18</v>
      </c>
      <c r="N8" s="2" t="s">
        <v>19</v>
      </c>
      <c r="O8" s="9" t="s">
        <v>20</v>
      </c>
      <c r="P8" s="2" t="s">
        <v>21</v>
      </c>
      <c r="Q8" s="9" t="s">
        <v>22</v>
      </c>
      <c r="R8" t="s">
        <v>26</v>
      </c>
      <c r="S8" s="9" t="s">
        <v>27</v>
      </c>
      <c r="T8" s="9" t="s">
        <v>28</v>
      </c>
    </row>
    <row r="9" spans="1:20" x14ac:dyDescent="0.25">
      <c r="A9" s="2">
        <v>0</v>
      </c>
      <c r="B9" s="2">
        <v>0</v>
      </c>
      <c r="C9" s="2">
        <v>1</v>
      </c>
      <c r="D9" s="2">
        <v>1</v>
      </c>
      <c r="E9" s="2">
        <v>1</v>
      </c>
      <c r="F9" s="10">
        <f t="shared" ref="F9:F24" si="0">B9+D9</f>
        <v>1</v>
      </c>
      <c r="G9" s="10">
        <f t="shared" ref="G9:G24" si="1">C9+E9</f>
        <v>2</v>
      </c>
      <c r="H9" s="2">
        <f t="shared" ref="H9:H24" si="2">F9/G9</f>
        <v>0.5</v>
      </c>
      <c r="I9" t="b">
        <f>$B$3&lt;H9</f>
        <v>1</v>
      </c>
      <c r="J9" s="6">
        <f>S9/T9</f>
        <v>0</v>
      </c>
      <c r="K9" s="11">
        <f>J9-$B$3</f>
        <v>-0.14159265358979312</v>
      </c>
      <c r="L9" s="12">
        <f>K9/$B$3</f>
        <v>-1</v>
      </c>
      <c r="M9" s="3">
        <f>L9*1000000</f>
        <v>-1000000</v>
      </c>
      <c r="N9" s="2">
        <f>IF(($B$3*$C9-$B9)&lt;$B$5,0,FLOOR(($D9-$B$3*$E9)/($B$3*$C9-$B9)+$B$5,1))</f>
        <v>6</v>
      </c>
      <c r="O9" s="2">
        <f t="shared" ref="O9:O26" si="3">IF(N9*C9+E9&gt;$B$4,FLOOR(($B$4-E9)/C9,1),N9)</f>
        <v>6</v>
      </c>
      <c r="P9" s="2">
        <f t="shared" ref="P9:P11" si="4">IF(($D9-$B$3*$E9)&lt;$B$5,0,FLOOR(($B$3*$C9-$B9)/($D9-$B$3*$E9)+$B$5,1))</f>
        <v>0</v>
      </c>
      <c r="Q9" s="2">
        <f t="shared" ref="Q9:Q26" si="5">IF(P9*E9+C9&gt;$B$4,FLOOR(($B$4-C9)/E9,1),P9)</f>
        <v>0</v>
      </c>
      <c r="R9" s="2" t="str">
        <f>IF($B$3-$B9/$C9&lt;$D9/$E9-$B$3,"a/b","c/d")</f>
        <v>a/b</v>
      </c>
      <c r="S9" s="2">
        <f>IF($B$3-$B9/$C9&lt;$D9/$E9-$B$3,B9,D9)</f>
        <v>0</v>
      </c>
      <c r="T9" s="2">
        <f>IF($B$3-$B9/$C9&lt;$D9/$E9-$B$3,C9,E9)</f>
        <v>1</v>
      </c>
    </row>
    <row r="10" spans="1:20" x14ac:dyDescent="0.25">
      <c r="A10" s="2">
        <f>A9+1</f>
        <v>1</v>
      </c>
      <c r="B10" s="2">
        <f t="shared" ref="B10:B26" si="6">B9+$Q9*D9</f>
        <v>0</v>
      </c>
      <c r="C10" s="2">
        <f t="shared" ref="C10:C26" si="7">C9+$Q9*E9</f>
        <v>1</v>
      </c>
      <c r="D10" s="2">
        <f t="shared" ref="D10:D26" si="8">D9+$O9*B9</f>
        <v>1</v>
      </c>
      <c r="E10" s="2">
        <f t="shared" ref="E10:E26" si="9">E9+$O9*C9</f>
        <v>7</v>
      </c>
      <c r="F10" s="10">
        <f t="shared" si="0"/>
        <v>1</v>
      </c>
      <c r="G10" s="10">
        <f t="shared" si="1"/>
        <v>8</v>
      </c>
      <c r="H10" s="2">
        <f t="shared" si="2"/>
        <v>0.125</v>
      </c>
      <c r="I10" t="b">
        <f t="shared" ref="I10:I26" si="10">$B$3&lt;H10</f>
        <v>0</v>
      </c>
      <c r="J10" s="6">
        <f t="shared" ref="J10:J49" si="11">S10/T10</f>
        <v>0.14285714285714285</v>
      </c>
      <c r="K10" s="11">
        <f t="shared" ref="K10:K26" si="12">J10-$B$3</f>
        <v>1.2644892673497332E-3</v>
      </c>
      <c r="L10" s="12">
        <f t="shared" ref="L10:L26" si="13">K10/$B$3</f>
        <v>8.930472275864498E-3</v>
      </c>
      <c r="M10" s="3">
        <f t="shared" ref="M10:M26" si="14">L10*1000000</f>
        <v>8930.4722758644984</v>
      </c>
      <c r="N10" s="2">
        <f t="shared" ref="N10:N49" si="15">IF(($B$3*$C10-$B10)&lt;$B$5,0,FLOOR(($D10-$B$3*$E10)/($B$3*$C10-$B10)+$B$5,1))</f>
        <v>0</v>
      </c>
      <c r="O10" s="2">
        <f t="shared" si="3"/>
        <v>0</v>
      </c>
      <c r="P10" s="2">
        <f t="shared" si="4"/>
        <v>15</v>
      </c>
      <c r="Q10" s="2">
        <f t="shared" si="5"/>
        <v>15</v>
      </c>
      <c r="R10" s="2" t="str">
        <f t="shared" ref="R10:R49" si="16">IF($B$3-$B10/$C10&lt;$D10/$E10-$B$3,"a/b","c/d")</f>
        <v>c/d</v>
      </c>
      <c r="S10" s="2">
        <f t="shared" ref="S10:S49" si="17">IF($B$3-$B10/$C10&lt;$D10/$E10-$B$3,B10,D10)</f>
        <v>1</v>
      </c>
      <c r="T10" s="2">
        <f t="shared" ref="T10:T49" si="18">IF($B$3-$B10/$C10&lt;$D10/$E10-$B$3,C10,E10)</f>
        <v>7</v>
      </c>
    </row>
    <row r="11" spans="1:20" x14ac:dyDescent="0.25">
      <c r="A11" s="2">
        <f t="shared" ref="A11:A49" si="19">A10+1</f>
        <v>2</v>
      </c>
      <c r="B11" s="2">
        <f t="shared" si="6"/>
        <v>15</v>
      </c>
      <c r="C11" s="2">
        <f t="shared" si="7"/>
        <v>106</v>
      </c>
      <c r="D11" s="2">
        <f t="shared" si="8"/>
        <v>1</v>
      </c>
      <c r="E11" s="2">
        <f t="shared" si="9"/>
        <v>7</v>
      </c>
      <c r="F11" s="10">
        <f t="shared" si="0"/>
        <v>16</v>
      </c>
      <c r="G11" s="10">
        <f t="shared" si="1"/>
        <v>113</v>
      </c>
      <c r="H11" s="2">
        <f t="shared" si="2"/>
        <v>0.1415929203539823</v>
      </c>
      <c r="I11" t="b">
        <f t="shared" si="10"/>
        <v>1</v>
      </c>
      <c r="J11" s="6">
        <f t="shared" si="11"/>
        <v>0.14150943396226415</v>
      </c>
      <c r="K11" s="11">
        <f t="shared" si="12"/>
        <v>-8.321962752896872E-5</v>
      </c>
      <c r="L11" s="12">
        <f t="shared" si="13"/>
        <v>-5.8773972673796765E-4</v>
      </c>
      <c r="M11" s="3">
        <f t="shared" si="14"/>
        <v>-587.73972673796766</v>
      </c>
      <c r="N11" s="2">
        <f t="shared" si="15"/>
        <v>1</v>
      </c>
      <c r="O11" s="2">
        <f t="shared" si="3"/>
        <v>1</v>
      </c>
      <c r="P11" s="2">
        <f t="shared" si="4"/>
        <v>0</v>
      </c>
      <c r="Q11" s="2">
        <f t="shared" si="5"/>
        <v>0</v>
      </c>
      <c r="R11" s="2" t="str">
        <f t="shared" si="16"/>
        <v>a/b</v>
      </c>
      <c r="S11" s="2">
        <f t="shared" si="17"/>
        <v>15</v>
      </c>
      <c r="T11" s="2">
        <f t="shared" si="18"/>
        <v>106</v>
      </c>
    </row>
    <row r="12" spans="1:20" x14ac:dyDescent="0.25">
      <c r="A12" s="2">
        <f t="shared" si="19"/>
        <v>3</v>
      </c>
      <c r="B12" s="2">
        <f t="shared" si="6"/>
        <v>15</v>
      </c>
      <c r="C12" s="2">
        <f t="shared" si="7"/>
        <v>106</v>
      </c>
      <c r="D12" s="2">
        <f t="shared" si="8"/>
        <v>16</v>
      </c>
      <c r="E12" s="2">
        <f t="shared" si="9"/>
        <v>113</v>
      </c>
      <c r="F12" s="10">
        <f t="shared" si="0"/>
        <v>31</v>
      </c>
      <c r="G12" s="10">
        <f t="shared" si="1"/>
        <v>219</v>
      </c>
      <c r="H12" s="2">
        <f t="shared" si="2"/>
        <v>0.14155251141552511</v>
      </c>
      <c r="I12" t="b">
        <f t="shared" si="10"/>
        <v>0</v>
      </c>
      <c r="J12" s="6">
        <f t="shared" si="11"/>
        <v>0.1415929203539823</v>
      </c>
      <c r="K12" s="11">
        <f t="shared" si="12"/>
        <v>2.66764189182922E-7</v>
      </c>
      <c r="L12" s="12">
        <f t="shared" si="13"/>
        <v>1.8840256356502949E-6</v>
      </c>
      <c r="M12" s="3">
        <f t="shared" si="14"/>
        <v>1.8840256356502949</v>
      </c>
      <c r="N12" s="2">
        <f t="shared" si="15"/>
        <v>0</v>
      </c>
      <c r="O12" s="2">
        <f t="shared" si="3"/>
        <v>0</v>
      </c>
      <c r="P12" s="2">
        <f>IF(($D12-$B$3*$E12)&lt;$B$5,0,FLOOR(($B$3*$C12-$B12)/($D12-$B$3*$E12)+$B$5,1))</f>
        <v>292</v>
      </c>
      <c r="Q12" s="2">
        <f t="shared" si="5"/>
        <v>87</v>
      </c>
      <c r="R12" s="2" t="str">
        <f t="shared" si="16"/>
        <v>c/d</v>
      </c>
      <c r="S12" s="2">
        <f t="shared" si="17"/>
        <v>16</v>
      </c>
      <c r="T12" s="2">
        <f t="shared" si="18"/>
        <v>113</v>
      </c>
    </row>
    <row r="13" spans="1:20" x14ac:dyDescent="0.25">
      <c r="A13" s="2">
        <f t="shared" si="19"/>
        <v>4</v>
      </c>
      <c r="B13" s="2">
        <f t="shared" si="6"/>
        <v>1407</v>
      </c>
      <c r="C13" s="2">
        <f t="shared" si="7"/>
        <v>9937</v>
      </c>
      <c r="D13" s="2">
        <f t="shared" si="8"/>
        <v>16</v>
      </c>
      <c r="E13" s="2">
        <f t="shared" si="9"/>
        <v>113</v>
      </c>
      <c r="F13" s="10">
        <f t="shared" si="0"/>
        <v>1423</v>
      </c>
      <c r="G13" s="10">
        <f t="shared" si="1"/>
        <v>10050</v>
      </c>
      <c r="H13" s="2">
        <f t="shared" si="2"/>
        <v>0.14159203980099502</v>
      </c>
      <c r="I13" t="b">
        <f t="shared" si="10"/>
        <v>0</v>
      </c>
      <c r="J13" s="6">
        <f t="shared" si="11"/>
        <v>0.1415929203539823</v>
      </c>
      <c r="K13" s="11">
        <f t="shared" si="12"/>
        <v>2.66764189182922E-7</v>
      </c>
      <c r="L13" s="12">
        <f t="shared" si="13"/>
        <v>1.8840256356502949E-6</v>
      </c>
      <c r="M13" s="3">
        <f t="shared" si="14"/>
        <v>1.8840256356502949</v>
      </c>
      <c r="N13" s="2">
        <f t="shared" si="15"/>
        <v>0</v>
      </c>
      <c r="O13" s="2">
        <f t="shared" si="3"/>
        <v>0</v>
      </c>
      <c r="P13" s="2">
        <f t="shared" ref="P13:P49" si="20">IF(($D13-$B$3*$E13)&lt;$B$5,0,FLOOR(($B$3*$C13-$B13)/($D13-$B$3*$E13)+$B$5,1))</f>
        <v>205</v>
      </c>
      <c r="Q13" s="2">
        <f t="shared" si="5"/>
        <v>0</v>
      </c>
      <c r="R13" s="2" t="str">
        <f t="shared" si="16"/>
        <v>c/d</v>
      </c>
      <c r="S13" s="2">
        <f t="shared" si="17"/>
        <v>16</v>
      </c>
      <c r="T13" s="2">
        <f t="shared" si="18"/>
        <v>113</v>
      </c>
    </row>
    <row r="14" spans="1:20" x14ac:dyDescent="0.25">
      <c r="A14" s="2">
        <f t="shared" si="19"/>
        <v>5</v>
      </c>
      <c r="B14" s="2">
        <f t="shared" si="6"/>
        <v>1407</v>
      </c>
      <c r="C14" s="2">
        <f t="shared" si="7"/>
        <v>9937</v>
      </c>
      <c r="D14" s="2">
        <f t="shared" si="8"/>
        <v>16</v>
      </c>
      <c r="E14" s="2">
        <f t="shared" si="9"/>
        <v>113</v>
      </c>
      <c r="F14" s="10">
        <f t="shared" si="0"/>
        <v>1423</v>
      </c>
      <c r="G14" s="10">
        <f t="shared" si="1"/>
        <v>10050</v>
      </c>
      <c r="H14" s="2">
        <f t="shared" si="2"/>
        <v>0.14159203980099502</v>
      </c>
      <c r="I14" t="b">
        <f t="shared" si="10"/>
        <v>0</v>
      </c>
      <c r="J14" s="6">
        <f t="shared" si="11"/>
        <v>0.1415929203539823</v>
      </c>
      <c r="K14" s="11">
        <f t="shared" si="12"/>
        <v>2.66764189182922E-7</v>
      </c>
      <c r="L14" s="12">
        <f t="shared" si="13"/>
        <v>1.8840256356502949E-6</v>
      </c>
      <c r="M14" s="3">
        <f t="shared" si="14"/>
        <v>1.8840256356502949</v>
      </c>
      <c r="N14" s="2">
        <f t="shared" si="15"/>
        <v>0</v>
      </c>
      <c r="O14" s="2">
        <f t="shared" si="3"/>
        <v>0</v>
      </c>
      <c r="P14" s="2">
        <f t="shared" si="20"/>
        <v>205</v>
      </c>
      <c r="Q14" s="2">
        <f t="shared" si="5"/>
        <v>0</v>
      </c>
      <c r="R14" s="2" t="str">
        <f t="shared" si="16"/>
        <v>c/d</v>
      </c>
      <c r="S14" s="2">
        <f t="shared" si="17"/>
        <v>16</v>
      </c>
      <c r="T14" s="2">
        <f t="shared" si="18"/>
        <v>113</v>
      </c>
    </row>
    <row r="15" spans="1:20" x14ac:dyDescent="0.25">
      <c r="A15" s="2">
        <f t="shared" si="19"/>
        <v>6</v>
      </c>
      <c r="B15" s="2">
        <f t="shared" si="6"/>
        <v>1407</v>
      </c>
      <c r="C15" s="2">
        <f t="shared" si="7"/>
        <v>9937</v>
      </c>
      <c r="D15" s="2">
        <f t="shared" si="8"/>
        <v>16</v>
      </c>
      <c r="E15" s="2">
        <f t="shared" si="9"/>
        <v>113</v>
      </c>
      <c r="F15" s="10">
        <f t="shared" si="0"/>
        <v>1423</v>
      </c>
      <c r="G15" s="10">
        <f t="shared" si="1"/>
        <v>10050</v>
      </c>
      <c r="H15" s="2">
        <f t="shared" si="2"/>
        <v>0.14159203980099502</v>
      </c>
      <c r="I15" t="b">
        <f t="shared" si="10"/>
        <v>0</v>
      </c>
      <c r="J15" s="6">
        <f t="shared" si="11"/>
        <v>0.1415929203539823</v>
      </c>
      <c r="K15" s="11">
        <f t="shared" si="12"/>
        <v>2.66764189182922E-7</v>
      </c>
      <c r="L15" s="12">
        <f t="shared" si="13"/>
        <v>1.8840256356502949E-6</v>
      </c>
      <c r="M15" s="3">
        <f t="shared" si="14"/>
        <v>1.8840256356502949</v>
      </c>
      <c r="N15" s="2">
        <f t="shared" si="15"/>
        <v>0</v>
      </c>
      <c r="O15" s="2">
        <f t="shared" si="3"/>
        <v>0</v>
      </c>
      <c r="P15" s="2">
        <f t="shared" si="20"/>
        <v>205</v>
      </c>
      <c r="Q15" s="2">
        <f t="shared" si="5"/>
        <v>0</v>
      </c>
      <c r="R15" s="2" t="str">
        <f t="shared" si="16"/>
        <v>c/d</v>
      </c>
      <c r="S15" s="2">
        <f t="shared" si="17"/>
        <v>16</v>
      </c>
      <c r="T15" s="2">
        <f t="shared" si="18"/>
        <v>113</v>
      </c>
    </row>
    <row r="16" spans="1:20" x14ac:dyDescent="0.25">
      <c r="A16" s="2">
        <f t="shared" si="19"/>
        <v>7</v>
      </c>
      <c r="B16" s="2">
        <f t="shared" si="6"/>
        <v>1407</v>
      </c>
      <c r="C16" s="2">
        <f t="shared" si="7"/>
        <v>9937</v>
      </c>
      <c r="D16" s="2">
        <f t="shared" si="8"/>
        <v>16</v>
      </c>
      <c r="E16" s="2">
        <f t="shared" si="9"/>
        <v>113</v>
      </c>
      <c r="F16" s="10">
        <f t="shared" si="0"/>
        <v>1423</v>
      </c>
      <c r="G16" s="10">
        <f t="shared" si="1"/>
        <v>10050</v>
      </c>
      <c r="H16" s="2">
        <f t="shared" si="2"/>
        <v>0.14159203980099502</v>
      </c>
      <c r="I16" t="b">
        <f t="shared" si="10"/>
        <v>0</v>
      </c>
      <c r="J16" s="6">
        <f t="shared" si="11"/>
        <v>0.1415929203539823</v>
      </c>
      <c r="K16" s="11">
        <f t="shared" si="12"/>
        <v>2.66764189182922E-7</v>
      </c>
      <c r="L16" s="12">
        <f t="shared" si="13"/>
        <v>1.8840256356502949E-6</v>
      </c>
      <c r="M16" s="3">
        <f t="shared" si="14"/>
        <v>1.8840256356502949</v>
      </c>
      <c r="N16" s="2">
        <f t="shared" si="15"/>
        <v>0</v>
      </c>
      <c r="O16" s="2">
        <f t="shared" si="3"/>
        <v>0</v>
      </c>
      <c r="P16" s="2">
        <f t="shared" si="20"/>
        <v>205</v>
      </c>
      <c r="Q16" s="2">
        <f t="shared" si="5"/>
        <v>0</v>
      </c>
      <c r="R16" s="2" t="str">
        <f t="shared" si="16"/>
        <v>c/d</v>
      </c>
      <c r="S16" s="2">
        <f t="shared" si="17"/>
        <v>16</v>
      </c>
      <c r="T16" s="2">
        <f t="shared" si="18"/>
        <v>113</v>
      </c>
    </row>
    <row r="17" spans="1:20" x14ac:dyDescent="0.25">
      <c r="A17" s="2">
        <f t="shared" si="19"/>
        <v>8</v>
      </c>
      <c r="B17" s="2">
        <f t="shared" si="6"/>
        <v>1407</v>
      </c>
      <c r="C17" s="2">
        <f t="shared" si="7"/>
        <v>9937</v>
      </c>
      <c r="D17" s="2">
        <f t="shared" si="8"/>
        <v>16</v>
      </c>
      <c r="E17" s="2">
        <f t="shared" si="9"/>
        <v>113</v>
      </c>
      <c r="F17" s="10">
        <f t="shared" si="0"/>
        <v>1423</v>
      </c>
      <c r="G17" s="10">
        <f t="shared" si="1"/>
        <v>10050</v>
      </c>
      <c r="H17" s="2">
        <f t="shared" si="2"/>
        <v>0.14159203980099502</v>
      </c>
      <c r="I17" t="b">
        <f t="shared" si="10"/>
        <v>0</v>
      </c>
      <c r="J17" s="6">
        <f t="shared" si="11"/>
        <v>0.1415929203539823</v>
      </c>
      <c r="K17" s="11">
        <f t="shared" si="12"/>
        <v>2.66764189182922E-7</v>
      </c>
      <c r="L17" s="12">
        <f t="shared" si="13"/>
        <v>1.8840256356502949E-6</v>
      </c>
      <c r="M17" s="3">
        <f t="shared" si="14"/>
        <v>1.8840256356502949</v>
      </c>
      <c r="N17" s="2">
        <f t="shared" si="15"/>
        <v>0</v>
      </c>
      <c r="O17" s="2">
        <f t="shared" si="3"/>
        <v>0</v>
      </c>
      <c r="P17" s="2">
        <f t="shared" si="20"/>
        <v>205</v>
      </c>
      <c r="Q17" s="2">
        <f t="shared" si="5"/>
        <v>0</v>
      </c>
      <c r="R17" s="2" t="str">
        <f t="shared" si="16"/>
        <v>c/d</v>
      </c>
      <c r="S17" s="2">
        <f t="shared" si="17"/>
        <v>16</v>
      </c>
      <c r="T17" s="2">
        <f t="shared" si="18"/>
        <v>113</v>
      </c>
    </row>
    <row r="18" spans="1:20" x14ac:dyDescent="0.25">
      <c r="A18" s="2">
        <f t="shared" si="19"/>
        <v>9</v>
      </c>
      <c r="B18" s="2">
        <f t="shared" si="6"/>
        <v>1407</v>
      </c>
      <c r="C18" s="2">
        <f t="shared" si="7"/>
        <v>9937</v>
      </c>
      <c r="D18" s="2">
        <f t="shared" si="8"/>
        <v>16</v>
      </c>
      <c r="E18" s="2">
        <f t="shared" si="9"/>
        <v>113</v>
      </c>
      <c r="F18" s="10">
        <f t="shared" si="0"/>
        <v>1423</v>
      </c>
      <c r="G18" s="10">
        <f t="shared" si="1"/>
        <v>10050</v>
      </c>
      <c r="H18" s="2">
        <f t="shared" si="2"/>
        <v>0.14159203980099502</v>
      </c>
      <c r="I18" t="b">
        <f t="shared" si="10"/>
        <v>0</v>
      </c>
      <c r="J18" s="6">
        <f t="shared" si="11"/>
        <v>0.1415929203539823</v>
      </c>
      <c r="K18" s="11">
        <f t="shared" si="12"/>
        <v>2.66764189182922E-7</v>
      </c>
      <c r="L18" s="12">
        <f t="shared" si="13"/>
        <v>1.8840256356502949E-6</v>
      </c>
      <c r="M18" s="3">
        <f t="shared" si="14"/>
        <v>1.8840256356502949</v>
      </c>
      <c r="N18" s="2">
        <f t="shared" si="15"/>
        <v>0</v>
      </c>
      <c r="O18" s="2">
        <f t="shared" si="3"/>
        <v>0</v>
      </c>
      <c r="P18" s="2">
        <f t="shared" si="20"/>
        <v>205</v>
      </c>
      <c r="Q18" s="2">
        <f t="shared" si="5"/>
        <v>0</v>
      </c>
      <c r="R18" s="2" t="str">
        <f t="shared" si="16"/>
        <v>c/d</v>
      </c>
      <c r="S18" s="2">
        <f t="shared" si="17"/>
        <v>16</v>
      </c>
      <c r="T18" s="2">
        <f t="shared" si="18"/>
        <v>113</v>
      </c>
    </row>
    <row r="19" spans="1:20" x14ac:dyDescent="0.25">
      <c r="A19" s="2">
        <f t="shared" si="19"/>
        <v>10</v>
      </c>
      <c r="B19" s="2">
        <f t="shared" si="6"/>
        <v>1407</v>
      </c>
      <c r="C19" s="2">
        <f t="shared" si="7"/>
        <v>9937</v>
      </c>
      <c r="D19" s="2">
        <f t="shared" si="8"/>
        <v>16</v>
      </c>
      <c r="E19" s="2">
        <f t="shared" si="9"/>
        <v>113</v>
      </c>
      <c r="F19" s="10">
        <f t="shared" si="0"/>
        <v>1423</v>
      </c>
      <c r="G19" s="10">
        <f t="shared" si="1"/>
        <v>10050</v>
      </c>
      <c r="H19" s="2">
        <f t="shared" si="2"/>
        <v>0.14159203980099502</v>
      </c>
      <c r="I19" t="b">
        <f t="shared" si="10"/>
        <v>0</v>
      </c>
      <c r="J19" s="6">
        <f t="shared" si="11"/>
        <v>0.1415929203539823</v>
      </c>
      <c r="K19" s="11">
        <f t="shared" si="12"/>
        <v>2.66764189182922E-7</v>
      </c>
      <c r="L19" s="12">
        <f t="shared" si="13"/>
        <v>1.8840256356502949E-6</v>
      </c>
      <c r="M19" s="3">
        <f t="shared" si="14"/>
        <v>1.8840256356502949</v>
      </c>
      <c r="N19" s="2">
        <f t="shared" si="15"/>
        <v>0</v>
      </c>
      <c r="O19" s="2">
        <f t="shared" si="3"/>
        <v>0</v>
      </c>
      <c r="P19" s="2">
        <f t="shared" si="20"/>
        <v>205</v>
      </c>
      <c r="Q19" s="2">
        <f t="shared" si="5"/>
        <v>0</v>
      </c>
      <c r="R19" s="2" t="str">
        <f t="shared" si="16"/>
        <v>c/d</v>
      </c>
      <c r="S19" s="2">
        <f t="shared" si="17"/>
        <v>16</v>
      </c>
      <c r="T19" s="2">
        <f t="shared" si="18"/>
        <v>113</v>
      </c>
    </row>
    <row r="20" spans="1:20" x14ac:dyDescent="0.25">
      <c r="A20" s="2">
        <f t="shared" si="19"/>
        <v>11</v>
      </c>
      <c r="B20" s="2">
        <f t="shared" si="6"/>
        <v>1407</v>
      </c>
      <c r="C20" s="2">
        <f t="shared" si="7"/>
        <v>9937</v>
      </c>
      <c r="D20" s="2">
        <f t="shared" si="8"/>
        <v>16</v>
      </c>
      <c r="E20" s="2">
        <f t="shared" si="9"/>
        <v>113</v>
      </c>
      <c r="F20" s="10">
        <f t="shared" si="0"/>
        <v>1423</v>
      </c>
      <c r="G20" s="10">
        <f t="shared" si="1"/>
        <v>10050</v>
      </c>
      <c r="H20" s="2">
        <f t="shared" si="2"/>
        <v>0.14159203980099502</v>
      </c>
      <c r="I20" t="b">
        <f t="shared" si="10"/>
        <v>0</v>
      </c>
      <c r="J20" s="6">
        <f t="shared" si="11"/>
        <v>0.1415929203539823</v>
      </c>
      <c r="K20" s="11">
        <f t="shared" si="12"/>
        <v>2.66764189182922E-7</v>
      </c>
      <c r="L20" s="12">
        <f t="shared" si="13"/>
        <v>1.8840256356502949E-6</v>
      </c>
      <c r="M20" s="3">
        <f t="shared" si="14"/>
        <v>1.8840256356502949</v>
      </c>
      <c r="N20" s="2">
        <f t="shared" si="15"/>
        <v>0</v>
      </c>
      <c r="O20" s="2">
        <f t="shared" si="3"/>
        <v>0</v>
      </c>
      <c r="P20" s="2">
        <f t="shared" si="20"/>
        <v>205</v>
      </c>
      <c r="Q20" s="2">
        <f t="shared" si="5"/>
        <v>0</v>
      </c>
      <c r="R20" s="2" t="str">
        <f t="shared" si="16"/>
        <v>c/d</v>
      </c>
      <c r="S20" s="2">
        <f t="shared" si="17"/>
        <v>16</v>
      </c>
      <c r="T20" s="2">
        <f t="shared" si="18"/>
        <v>113</v>
      </c>
    </row>
    <row r="21" spans="1:20" x14ac:dyDescent="0.25">
      <c r="A21" s="2">
        <f t="shared" si="19"/>
        <v>12</v>
      </c>
      <c r="B21" s="2">
        <f t="shared" si="6"/>
        <v>1407</v>
      </c>
      <c r="C21" s="2">
        <f t="shared" si="7"/>
        <v>9937</v>
      </c>
      <c r="D21" s="2">
        <f t="shared" si="8"/>
        <v>16</v>
      </c>
      <c r="E21" s="2">
        <f t="shared" si="9"/>
        <v>113</v>
      </c>
      <c r="F21" s="10">
        <f t="shared" si="0"/>
        <v>1423</v>
      </c>
      <c r="G21" s="10">
        <f t="shared" si="1"/>
        <v>10050</v>
      </c>
      <c r="H21" s="2">
        <f t="shared" si="2"/>
        <v>0.14159203980099502</v>
      </c>
      <c r="I21" t="b">
        <f t="shared" si="10"/>
        <v>0</v>
      </c>
      <c r="J21" s="6">
        <f t="shared" si="11"/>
        <v>0.1415929203539823</v>
      </c>
      <c r="K21" s="11">
        <f t="shared" si="12"/>
        <v>2.66764189182922E-7</v>
      </c>
      <c r="L21" s="12">
        <f t="shared" si="13"/>
        <v>1.8840256356502949E-6</v>
      </c>
      <c r="M21" s="3">
        <f t="shared" si="14"/>
        <v>1.8840256356502949</v>
      </c>
      <c r="N21" s="2">
        <f t="shared" si="15"/>
        <v>0</v>
      </c>
      <c r="O21" s="2">
        <f t="shared" si="3"/>
        <v>0</v>
      </c>
      <c r="P21" s="2">
        <f t="shared" si="20"/>
        <v>205</v>
      </c>
      <c r="Q21" s="2">
        <f t="shared" si="5"/>
        <v>0</v>
      </c>
      <c r="R21" s="2" t="str">
        <f t="shared" si="16"/>
        <v>c/d</v>
      </c>
      <c r="S21" s="2">
        <f t="shared" si="17"/>
        <v>16</v>
      </c>
      <c r="T21" s="2">
        <f t="shared" si="18"/>
        <v>113</v>
      </c>
    </row>
    <row r="22" spans="1:20" x14ac:dyDescent="0.25">
      <c r="A22" s="2">
        <f t="shared" si="19"/>
        <v>13</v>
      </c>
      <c r="B22" s="2">
        <f t="shared" si="6"/>
        <v>1407</v>
      </c>
      <c r="C22" s="2">
        <f t="shared" si="7"/>
        <v>9937</v>
      </c>
      <c r="D22" s="2">
        <f t="shared" si="8"/>
        <v>16</v>
      </c>
      <c r="E22" s="2">
        <f t="shared" si="9"/>
        <v>113</v>
      </c>
      <c r="F22" s="10">
        <f t="shared" si="0"/>
        <v>1423</v>
      </c>
      <c r="G22" s="10">
        <f t="shared" si="1"/>
        <v>10050</v>
      </c>
      <c r="H22" s="2">
        <f t="shared" si="2"/>
        <v>0.14159203980099502</v>
      </c>
      <c r="I22" t="b">
        <f t="shared" si="10"/>
        <v>0</v>
      </c>
      <c r="J22" s="6">
        <f t="shared" si="11"/>
        <v>0.1415929203539823</v>
      </c>
      <c r="K22" s="11">
        <f t="shared" si="12"/>
        <v>2.66764189182922E-7</v>
      </c>
      <c r="L22" s="12">
        <f t="shared" si="13"/>
        <v>1.8840256356502949E-6</v>
      </c>
      <c r="M22" s="3">
        <f t="shared" si="14"/>
        <v>1.8840256356502949</v>
      </c>
      <c r="N22" s="2">
        <f t="shared" si="15"/>
        <v>0</v>
      </c>
      <c r="O22" s="2">
        <f t="shared" si="3"/>
        <v>0</v>
      </c>
      <c r="P22" s="2">
        <f t="shared" si="20"/>
        <v>205</v>
      </c>
      <c r="Q22" s="2">
        <f t="shared" si="5"/>
        <v>0</v>
      </c>
      <c r="R22" s="2" t="str">
        <f t="shared" si="16"/>
        <v>c/d</v>
      </c>
      <c r="S22" s="2">
        <f t="shared" si="17"/>
        <v>16</v>
      </c>
      <c r="T22" s="2">
        <f t="shared" si="18"/>
        <v>113</v>
      </c>
    </row>
    <row r="23" spans="1:20" x14ac:dyDescent="0.25">
      <c r="A23" s="2">
        <f t="shared" si="19"/>
        <v>14</v>
      </c>
      <c r="B23" s="2">
        <f t="shared" si="6"/>
        <v>1407</v>
      </c>
      <c r="C23" s="2">
        <f t="shared" si="7"/>
        <v>9937</v>
      </c>
      <c r="D23" s="2">
        <f t="shared" si="8"/>
        <v>16</v>
      </c>
      <c r="E23" s="2">
        <f t="shared" si="9"/>
        <v>113</v>
      </c>
      <c r="F23" s="10">
        <f t="shared" si="0"/>
        <v>1423</v>
      </c>
      <c r="G23" s="10">
        <f t="shared" si="1"/>
        <v>10050</v>
      </c>
      <c r="H23" s="2">
        <f t="shared" si="2"/>
        <v>0.14159203980099502</v>
      </c>
      <c r="I23" t="b">
        <f t="shared" si="10"/>
        <v>0</v>
      </c>
      <c r="J23" s="6">
        <f t="shared" si="11"/>
        <v>0.1415929203539823</v>
      </c>
      <c r="K23" s="11">
        <f t="shared" si="12"/>
        <v>2.66764189182922E-7</v>
      </c>
      <c r="L23" s="12">
        <f t="shared" si="13"/>
        <v>1.8840256356502949E-6</v>
      </c>
      <c r="M23" s="3">
        <f t="shared" si="14"/>
        <v>1.8840256356502949</v>
      </c>
      <c r="N23" s="2">
        <f t="shared" si="15"/>
        <v>0</v>
      </c>
      <c r="O23" s="2">
        <f t="shared" si="3"/>
        <v>0</v>
      </c>
      <c r="P23" s="2">
        <f t="shared" si="20"/>
        <v>205</v>
      </c>
      <c r="Q23" s="2">
        <f t="shared" si="5"/>
        <v>0</v>
      </c>
      <c r="R23" s="2" t="str">
        <f t="shared" si="16"/>
        <v>c/d</v>
      </c>
      <c r="S23" s="2">
        <f t="shared" si="17"/>
        <v>16</v>
      </c>
      <c r="T23" s="2">
        <f t="shared" si="18"/>
        <v>113</v>
      </c>
    </row>
    <row r="24" spans="1:20" x14ac:dyDescent="0.25">
      <c r="A24" s="2">
        <f t="shared" si="19"/>
        <v>15</v>
      </c>
      <c r="B24" s="2">
        <f t="shared" si="6"/>
        <v>1407</v>
      </c>
      <c r="C24" s="2">
        <f t="shared" si="7"/>
        <v>9937</v>
      </c>
      <c r="D24" s="2">
        <f t="shared" si="8"/>
        <v>16</v>
      </c>
      <c r="E24" s="2">
        <f t="shared" si="9"/>
        <v>113</v>
      </c>
      <c r="F24" s="10">
        <f t="shared" si="0"/>
        <v>1423</v>
      </c>
      <c r="G24" s="10">
        <f t="shared" si="1"/>
        <v>10050</v>
      </c>
      <c r="H24" s="2">
        <f t="shared" si="2"/>
        <v>0.14159203980099502</v>
      </c>
      <c r="I24" t="b">
        <f t="shared" si="10"/>
        <v>0</v>
      </c>
      <c r="J24" s="6">
        <f t="shared" si="11"/>
        <v>0.1415929203539823</v>
      </c>
      <c r="K24" s="11">
        <f t="shared" si="12"/>
        <v>2.66764189182922E-7</v>
      </c>
      <c r="L24" s="12">
        <f t="shared" si="13"/>
        <v>1.8840256356502949E-6</v>
      </c>
      <c r="M24" s="3">
        <f t="shared" si="14"/>
        <v>1.8840256356502949</v>
      </c>
      <c r="N24" s="2">
        <f t="shared" si="15"/>
        <v>0</v>
      </c>
      <c r="O24" s="2">
        <f t="shared" si="3"/>
        <v>0</v>
      </c>
      <c r="P24" s="2">
        <f t="shared" si="20"/>
        <v>205</v>
      </c>
      <c r="Q24" s="2">
        <f t="shared" si="5"/>
        <v>0</v>
      </c>
      <c r="R24" s="2" t="str">
        <f t="shared" si="16"/>
        <v>c/d</v>
      </c>
      <c r="S24" s="2">
        <f t="shared" si="17"/>
        <v>16</v>
      </c>
      <c r="T24" s="2">
        <f t="shared" si="18"/>
        <v>113</v>
      </c>
    </row>
    <row r="25" spans="1:20" x14ac:dyDescent="0.25">
      <c r="A25" s="2">
        <f t="shared" si="19"/>
        <v>16</v>
      </c>
      <c r="B25" s="2">
        <f t="shared" si="6"/>
        <v>1407</v>
      </c>
      <c r="C25" s="2">
        <f t="shared" si="7"/>
        <v>9937</v>
      </c>
      <c r="D25" s="2">
        <f t="shared" si="8"/>
        <v>16</v>
      </c>
      <c r="E25" s="2">
        <f t="shared" si="9"/>
        <v>113</v>
      </c>
      <c r="F25" s="10">
        <f t="shared" ref="F25:G26" si="21">B25+D25</f>
        <v>1423</v>
      </c>
      <c r="G25" s="10">
        <f t="shared" si="21"/>
        <v>10050</v>
      </c>
      <c r="H25" s="2">
        <f t="shared" ref="H25:H26" si="22">F25/G25</f>
        <v>0.14159203980099502</v>
      </c>
      <c r="I25" t="b">
        <f t="shared" si="10"/>
        <v>0</v>
      </c>
      <c r="J25" s="6">
        <f t="shared" si="11"/>
        <v>0.1415929203539823</v>
      </c>
      <c r="K25" s="11">
        <f t="shared" si="12"/>
        <v>2.66764189182922E-7</v>
      </c>
      <c r="L25" s="12">
        <f t="shared" si="13"/>
        <v>1.8840256356502949E-6</v>
      </c>
      <c r="M25" s="3">
        <f t="shared" si="14"/>
        <v>1.8840256356502949</v>
      </c>
      <c r="N25" s="2">
        <f t="shared" si="15"/>
        <v>0</v>
      </c>
      <c r="O25" s="2">
        <f t="shared" si="3"/>
        <v>0</v>
      </c>
      <c r="P25" s="2">
        <f t="shared" si="20"/>
        <v>205</v>
      </c>
      <c r="Q25" s="2">
        <f t="shared" si="5"/>
        <v>0</v>
      </c>
      <c r="R25" s="2" t="str">
        <f t="shared" si="16"/>
        <v>c/d</v>
      </c>
      <c r="S25" s="2">
        <f t="shared" si="17"/>
        <v>16</v>
      </c>
      <c r="T25" s="2">
        <f t="shared" si="18"/>
        <v>113</v>
      </c>
    </row>
    <row r="26" spans="1:20" x14ac:dyDescent="0.25">
      <c r="A26" s="2">
        <f t="shared" si="19"/>
        <v>17</v>
      </c>
      <c r="B26" s="2">
        <f t="shared" si="6"/>
        <v>1407</v>
      </c>
      <c r="C26" s="2">
        <f t="shared" si="7"/>
        <v>9937</v>
      </c>
      <c r="D26" s="2">
        <f t="shared" si="8"/>
        <v>16</v>
      </c>
      <c r="E26" s="2">
        <f t="shared" si="9"/>
        <v>113</v>
      </c>
      <c r="F26" s="10">
        <f t="shared" si="21"/>
        <v>1423</v>
      </c>
      <c r="G26" s="10">
        <f t="shared" si="21"/>
        <v>10050</v>
      </c>
      <c r="H26" s="2">
        <f t="shared" si="22"/>
        <v>0.14159203980099502</v>
      </c>
      <c r="I26" t="b">
        <f t="shared" si="10"/>
        <v>0</v>
      </c>
      <c r="J26" s="6">
        <f t="shared" si="11"/>
        <v>0.1415929203539823</v>
      </c>
      <c r="K26" s="11">
        <f t="shared" si="12"/>
        <v>2.66764189182922E-7</v>
      </c>
      <c r="L26" s="12">
        <f t="shared" si="13"/>
        <v>1.8840256356502949E-6</v>
      </c>
      <c r="M26" s="3">
        <f t="shared" si="14"/>
        <v>1.8840256356502949</v>
      </c>
      <c r="N26" s="2">
        <f t="shared" si="15"/>
        <v>0</v>
      </c>
      <c r="O26" s="2">
        <f t="shared" si="3"/>
        <v>0</v>
      </c>
      <c r="P26" s="2">
        <f t="shared" si="20"/>
        <v>205</v>
      </c>
      <c r="Q26" s="2">
        <f t="shared" si="5"/>
        <v>0</v>
      </c>
      <c r="R26" s="2" t="str">
        <f t="shared" si="16"/>
        <v>c/d</v>
      </c>
      <c r="S26" s="2">
        <f t="shared" si="17"/>
        <v>16</v>
      </c>
      <c r="T26" s="2">
        <f t="shared" si="18"/>
        <v>113</v>
      </c>
    </row>
    <row r="27" spans="1:20" x14ac:dyDescent="0.25">
      <c r="A27" s="2">
        <f t="shared" si="19"/>
        <v>18</v>
      </c>
      <c r="B27" s="2">
        <f t="shared" ref="B27:B49" si="23">B26+$Q26*D26</f>
        <v>1407</v>
      </c>
      <c r="C27" s="2">
        <f t="shared" ref="C27:C49" si="24">C26+$Q26*E26</f>
        <v>9937</v>
      </c>
      <c r="D27" s="2">
        <f t="shared" ref="D27:D49" si="25">D26+$O26*B26</f>
        <v>16</v>
      </c>
      <c r="E27" s="2">
        <f t="shared" ref="E27:E49" si="26">E26+$O26*C26</f>
        <v>113</v>
      </c>
      <c r="F27" s="10">
        <f t="shared" ref="F27:F49" si="27">B27+D27</f>
        <v>1423</v>
      </c>
      <c r="G27" s="10">
        <f t="shared" ref="G27:G49" si="28">C27+E27</f>
        <v>10050</v>
      </c>
      <c r="H27" s="2">
        <f t="shared" ref="H27:H49" si="29">F27/G27</f>
        <v>0.14159203980099502</v>
      </c>
      <c r="I27" t="b">
        <f t="shared" ref="I27:I49" si="30">$B$3&lt;H27</f>
        <v>0</v>
      </c>
      <c r="J27" s="6">
        <f t="shared" si="11"/>
        <v>0.1415929203539823</v>
      </c>
      <c r="K27" s="11">
        <f t="shared" ref="K27:K49" si="31">J27-$B$3</f>
        <v>2.66764189182922E-7</v>
      </c>
      <c r="L27" s="12">
        <f t="shared" ref="L27:L49" si="32">K27/$B$3</f>
        <v>1.8840256356502949E-6</v>
      </c>
      <c r="M27" s="3">
        <f t="shared" ref="M27:M49" si="33">L27*1000000</f>
        <v>1.8840256356502949</v>
      </c>
      <c r="N27" s="2">
        <f t="shared" si="15"/>
        <v>0</v>
      </c>
      <c r="O27" s="2">
        <f t="shared" ref="O27:O49" si="34">IF(N27*C27+E27&gt;$B$4,FLOOR(($B$4-E27)/C27,1),N27)</f>
        <v>0</v>
      </c>
      <c r="P27" s="2">
        <f t="shared" si="20"/>
        <v>205</v>
      </c>
      <c r="Q27" s="2">
        <f t="shared" ref="Q27:Q49" si="35">IF(P27*E27+C27&gt;$B$4,FLOOR(($B$4-C27)/E27,1),P27)</f>
        <v>0</v>
      </c>
      <c r="R27" s="2" t="str">
        <f t="shared" si="16"/>
        <v>c/d</v>
      </c>
      <c r="S27" s="2">
        <f t="shared" si="17"/>
        <v>16</v>
      </c>
      <c r="T27" s="2">
        <f t="shared" si="18"/>
        <v>113</v>
      </c>
    </row>
    <row r="28" spans="1:20" x14ac:dyDescent="0.25">
      <c r="A28" s="2">
        <f t="shared" si="19"/>
        <v>19</v>
      </c>
      <c r="B28" s="2">
        <f t="shared" si="23"/>
        <v>1407</v>
      </c>
      <c r="C28" s="2">
        <f t="shared" si="24"/>
        <v>9937</v>
      </c>
      <c r="D28" s="2">
        <f t="shared" si="25"/>
        <v>16</v>
      </c>
      <c r="E28" s="2">
        <f t="shared" si="26"/>
        <v>113</v>
      </c>
      <c r="F28" s="10">
        <f t="shared" si="27"/>
        <v>1423</v>
      </c>
      <c r="G28" s="10">
        <f t="shared" si="28"/>
        <v>10050</v>
      </c>
      <c r="H28" s="2">
        <f t="shared" si="29"/>
        <v>0.14159203980099502</v>
      </c>
      <c r="I28" t="b">
        <f t="shared" si="30"/>
        <v>0</v>
      </c>
      <c r="J28" s="6">
        <f t="shared" si="11"/>
        <v>0.1415929203539823</v>
      </c>
      <c r="K28" s="11">
        <f t="shared" si="31"/>
        <v>2.66764189182922E-7</v>
      </c>
      <c r="L28" s="12">
        <f t="shared" si="32"/>
        <v>1.8840256356502949E-6</v>
      </c>
      <c r="M28" s="3">
        <f t="shared" si="33"/>
        <v>1.8840256356502949</v>
      </c>
      <c r="N28" s="2">
        <f t="shared" si="15"/>
        <v>0</v>
      </c>
      <c r="O28" s="2">
        <f t="shared" si="34"/>
        <v>0</v>
      </c>
      <c r="P28" s="2">
        <f t="shared" si="20"/>
        <v>205</v>
      </c>
      <c r="Q28" s="2">
        <f t="shared" si="35"/>
        <v>0</v>
      </c>
      <c r="R28" s="2" t="str">
        <f t="shared" si="16"/>
        <v>c/d</v>
      </c>
      <c r="S28" s="2">
        <f t="shared" si="17"/>
        <v>16</v>
      </c>
      <c r="T28" s="2">
        <f t="shared" si="18"/>
        <v>113</v>
      </c>
    </row>
    <row r="29" spans="1:20" x14ac:dyDescent="0.25">
      <c r="A29" s="2">
        <f t="shared" si="19"/>
        <v>20</v>
      </c>
      <c r="B29" s="2">
        <f t="shared" si="23"/>
        <v>1407</v>
      </c>
      <c r="C29" s="2">
        <f t="shared" si="24"/>
        <v>9937</v>
      </c>
      <c r="D29" s="2">
        <f t="shared" si="25"/>
        <v>16</v>
      </c>
      <c r="E29" s="2">
        <f t="shared" si="26"/>
        <v>113</v>
      </c>
      <c r="F29" s="10">
        <f t="shared" si="27"/>
        <v>1423</v>
      </c>
      <c r="G29" s="10">
        <f t="shared" si="28"/>
        <v>10050</v>
      </c>
      <c r="H29" s="2">
        <f t="shared" si="29"/>
        <v>0.14159203980099502</v>
      </c>
      <c r="I29" t="b">
        <f t="shared" si="30"/>
        <v>0</v>
      </c>
      <c r="J29" s="6">
        <f t="shared" si="11"/>
        <v>0.1415929203539823</v>
      </c>
      <c r="K29" s="11">
        <f t="shared" si="31"/>
        <v>2.66764189182922E-7</v>
      </c>
      <c r="L29" s="12">
        <f t="shared" si="32"/>
        <v>1.8840256356502949E-6</v>
      </c>
      <c r="M29" s="3">
        <f t="shared" si="33"/>
        <v>1.8840256356502949</v>
      </c>
      <c r="N29" s="2">
        <f t="shared" si="15"/>
        <v>0</v>
      </c>
      <c r="O29" s="2">
        <f t="shared" si="34"/>
        <v>0</v>
      </c>
      <c r="P29" s="2">
        <f t="shared" si="20"/>
        <v>205</v>
      </c>
      <c r="Q29" s="2">
        <f t="shared" si="35"/>
        <v>0</v>
      </c>
      <c r="R29" s="2" t="str">
        <f t="shared" si="16"/>
        <v>c/d</v>
      </c>
      <c r="S29" s="2">
        <f t="shared" si="17"/>
        <v>16</v>
      </c>
      <c r="T29" s="2">
        <f t="shared" si="18"/>
        <v>113</v>
      </c>
    </row>
    <row r="30" spans="1:20" x14ac:dyDescent="0.25">
      <c r="A30" s="2">
        <f t="shared" si="19"/>
        <v>21</v>
      </c>
      <c r="B30" s="2">
        <f t="shared" si="23"/>
        <v>1407</v>
      </c>
      <c r="C30" s="2">
        <f t="shared" si="24"/>
        <v>9937</v>
      </c>
      <c r="D30" s="2">
        <f t="shared" si="25"/>
        <v>16</v>
      </c>
      <c r="E30" s="2">
        <f t="shared" si="26"/>
        <v>113</v>
      </c>
      <c r="F30" s="10">
        <f t="shared" si="27"/>
        <v>1423</v>
      </c>
      <c r="G30" s="10">
        <f t="shared" si="28"/>
        <v>10050</v>
      </c>
      <c r="H30" s="2">
        <f t="shared" si="29"/>
        <v>0.14159203980099502</v>
      </c>
      <c r="I30" t="b">
        <f t="shared" si="30"/>
        <v>0</v>
      </c>
      <c r="J30" s="6">
        <f t="shared" si="11"/>
        <v>0.1415929203539823</v>
      </c>
      <c r="K30" s="11">
        <f t="shared" si="31"/>
        <v>2.66764189182922E-7</v>
      </c>
      <c r="L30" s="12">
        <f t="shared" si="32"/>
        <v>1.8840256356502949E-6</v>
      </c>
      <c r="M30" s="3">
        <f t="shared" si="33"/>
        <v>1.8840256356502949</v>
      </c>
      <c r="N30" s="2">
        <f t="shared" si="15"/>
        <v>0</v>
      </c>
      <c r="O30" s="2">
        <f t="shared" si="34"/>
        <v>0</v>
      </c>
      <c r="P30" s="2">
        <f t="shared" si="20"/>
        <v>205</v>
      </c>
      <c r="Q30" s="2">
        <f t="shared" si="35"/>
        <v>0</v>
      </c>
      <c r="R30" s="2" t="str">
        <f t="shared" si="16"/>
        <v>c/d</v>
      </c>
      <c r="S30" s="2">
        <f t="shared" si="17"/>
        <v>16</v>
      </c>
      <c r="T30" s="2">
        <f t="shared" si="18"/>
        <v>113</v>
      </c>
    </row>
    <row r="31" spans="1:20" x14ac:dyDescent="0.25">
      <c r="A31" s="2">
        <f t="shared" si="19"/>
        <v>22</v>
      </c>
      <c r="B31" s="2">
        <f t="shared" si="23"/>
        <v>1407</v>
      </c>
      <c r="C31" s="2">
        <f t="shared" si="24"/>
        <v>9937</v>
      </c>
      <c r="D31" s="2">
        <f t="shared" si="25"/>
        <v>16</v>
      </c>
      <c r="E31" s="2">
        <f t="shared" si="26"/>
        <v>113</v>
      </c>
      <c r="F31" s="10">
        <f t="shared" si="27"/>
        <v>1423</v>
      </c>
      <c r="G31" s="10">
        <f t="shared" si="28"/>
        <v>10050</v>
      </c>
      <c r="H31" s="2">
        <f t="shared" si="29"/>
        <v>0.14159203980099502</v>
      </c>
      <c r="I31" t="b">
        <f t="shared" si="30"/>
        <v>0</v>
      </c>
      <c r="J31" s="6">
        <f t="shared" si="11"/>
        <v>0.1415929203539823</v>
      </c>
      <c r="K31" s="11">
        <f t="shared" si="31"/>
        <v>2.66764189182922E-7</v>
      </c>
      <c r="L31" s="12">
        <f t="shared" si="32"/>
        <v>1.8840256356502949E-6</v>
      </c>
      <c r="M31" s="3">
        <f t="shared" si="33"/>
        <v>1.8840256356502949</v>
      </c>
      <c r="N31" s="2">
        <f t="shared" si="15"/>
        <v>0</v>
      </c>
      <c r="O31" s="2">
        <f t="shared" si="34"/>
        <v>0</v>
      </c>
      <c r="P31" s="2">
        <f t="shared" si="20"/>
        <v>205</v>
      </c>
      <c r="Q31" s="2">
        <f t="shared" si="35"/>
        <v>0</v>
      </c>
      <c r="R31" s="2" t="str">
        <f t="shared" si="16"/>
        <v>c/d</v>
      </c>
      <c r="S31" s="2">
        <f t="shared" si="17"/>
        <v>16</v>
      </c>
      <c r="T31" s="2">
        <f t="shared" si="18"/>
        <v>113</v>
      </c>
    </row>
    <row r="32" spans="1:20" x14ac:dyDescent="0.25">
      <c r="A32" s="2">
        <f t="shared" si="19"/>
        <v>23</v>
      </c>
      <c r="B32" s="2">
        <f t="shared" si="23"/>
        <v>1407</v>
      </c>
      <c r="C32" s="2">
        <f t="shared" si="24"/>
        <v>9937</v>
      </c>
      <c r="D32" s="2">
        <f t="shared" si="25"/>
        <v>16</v>
      </c>
      <c r="E32" s="2">
        <f t="shared" si="26"/>
        <v>113</v>
      </c>
      <c r="F32" s="10">
        <f t="shared" si="27"/>
        <v>1423</v>
      </c>
      <c r="G32" s="10">
        <f t="shared" si="28"/>
        <v>10050</v>
      </c>
      <c r="H32" s="2">
        <f t="shared" si="29"/>
        <v>0.14159203980099502</v>
      </c>
      <c r="I32" t="b">
        <f t="shared" si="30"/>
        <v>0</v>
      </c>
      <c r="J32" s="6">
        <f t="shared" si="11"/>
        <v>0.1415929203539823</v>
      </c>
      <c r="K32" s="11">
        <f t="shared" si="31"/>
        <v>2.66764189182922E-7</v>
      </c>
      <c r="L32" s="12">
        <f t="shared" si="32"/>
        <v>1.8840256356502949E-6</v>
      </c>
      <c r="M32" s="3">
        <f t="shared" si="33"/>
        <v>1.8840256356502949</v>
      </c>
      <c r="N32" s="2">
        <f t="shared" si="15"/>
        <v>0</v>
      </c>
      <c r="O32" s="2">
        <f t="shared" si="34"/>
        <v>0</v>
      </c>
      <c r="P32" s="2">
        <f t="shared" si="20"/>
        <v>205</v>
      </c>
      <c r="Q32" s="2">
        <f t="shared" si="35"/>
        <v>0</v>
      </c>
      <c r="R32" s="2" t="str">
        <f t="shared" si="16"/>
        <v>c/d</v>
      </c>
      <c r="S32" s="2">
        <f t="shared" si="17"/>
        <v>16</v>
      </c>
      <c r="T32" s="2">
        <f t="shared" si="18"/>
        <v>113</v>
      </c>
    </row>
    <row r="33" spans="1:20" x14ac:dyDescent="0.25">
      <c r="A33" s="2">
        <f t="shared" si="19"/>
        <v>24</v>
      </c>
      <c r="B33" s="2">
        <f t="shared" si="23"/>
        <v>1407</v>
      </c>
      <c r="C33" s="2">
        <f t="shared" si="24"/>
        <v>9937</v>
      </c>
      <c r="D33" s="2">
        <f t="shared" si="25"/>
        <v>16</v>
      </c>
      <c r="E33" s="2">
        <f t="shared" si="26"/>
        <v>113</v>
      </c>
      <c r="F33" s="10">
        <f t="shared" si="27"/>
        <v>1423</v>
      </c>
      <c r="G33" s="10">
        <f t="shared" si="28"/>
        <v>10050</v>
      </c>
      <c r="H33" s="2">
        <f t="shared" si="29"/>
        <v>0.14159203980099502</v>
      </c>
      <c r="I33" t="b">
        <f t="shared" si="30"/>
        <v>0</v>
      </c>
      <c r="J33" s="6">
        <f t="shared" si="11"/>
        <v>0.1415929203539823</v>
      </c>
      <c r="K33" s="11">
        <f t="shared" si="31"/>
        <v>2.66764189182922E-7</v>
      </c>
      <c r="L33" s="12">
        <f t="shared" si="32"/>
        <v>1.8840256356502949E-6</v>
      </c>
      <c r="M33" s="3">
        <f t="shared" si="33"/>
        <v>1.8840256356502949</v>
      </c>
      <c r="N33" s="2">
        <f t="shared" si="15"/>
        <v>0</v>
      </c>
      <c r="O33" s="2">
        <f t="shared" si="34"/>
        <v>0</v>
      </c>
      <c r="P33" s="2">
        <f t="shared" si="20"/>
        <v>205</v>
      </c>
      <c r="Q33" s="2">
        <f t="shared" si="35"/>
        <v>0</v>
      </c>
      <c r="R33" s="2" t="str">
        <f t="shared" si="16"/>
        <v>c/d</v>
      </c>
      <c r="S33" s="2">
        <f t="shared" si="17"/>
        <v>16</v>
      </c>
      <c r="T33" s="2">
        <f t="shared" si="18"/>
        <v>113</v>
      </c>
    </row>
    <row r="34" spans="1:20" x14ac:dyDescent="0.25">
      <c r="A34" s="2">
        <f t="shared" si="19"/>
        <v>25</v>
      </c>
      <c r="B34" s="2">
        <f t="shared" si="23"/>
        <v>1407</v>
      </c>
      <c r="C34" s="2">
        <f t="shared" si="24"/>
        <v>9937</v>
      </c>
      <c r="D34" s="2">
        <f t="shared" si="25"/>
        <v>16</v>
      </c>
      <c r="E34" s="2">
        <f t="shared" si="26"/>
        <v>113</v>
      </c>
      <c r="F34" s="10">
        <f t="shared" si="27"/>
        <v>1423</v>
      </c>
      <c r="G34" s="10">
        <f t="shared" si="28"/>
        <v>10050</v>
      </c>
      <c r="H34" s="2">
        <f t="shared" si="29"/>
        <v>0.14159203980099502</v>
      </c>
      <c r="I34" t="b">
        <f t="shared" si="30"/>
        <v>0</v>
      </c>
      <c r="J34" s="6">
        <f t="shared" si="11"/>
        <v>0.1415929203539823</v>
      </c>
      <c r="K34" s="11">
        <f t="shared" si="31"/>
        <v>2.66764189182922E-7</v>
      </c>
      <c r="L34" s="12">
        <f t="shared" si="32"/>
        <v>1.8840256356502949E-6</v>
      </c>
      <c r="M34" s="3">
        <f t="shared" si="33"/>
        <v>1.8840256356502949</v>
      </c>
      <c r="N34" s="2">
        <f t="shared" si="15"/>
        <v>0</v>
      </c>
      <c r="O34" s="2">
        <f t="shared" si="34"/>
        <v>0</v>
      </c>
      <c r="P34" s="2">
        <f t="shared" si="20"/>
        <v>205</v>
      </c>
      <c r="Q34" s="2">
        <f t="shared" si="35"/>
        <v>0</v>
      </c>
      <c r="R34" s="2" t="str">
        <f t="shared" si="16"/>
        <v>c/d</v>
      </c>
      <c r="S34" s="2">
        <f t="shared" si="17"/>
        <v>16</v>
      </c>
      <c r="T34" s="2">
        <f t="shared" si="18"/>
        <v>113</v>
      </c>
    </row>
    <row r="35" spans="1:20" x14ac:dyDescent="0.25">
      <c r="A35" s="2">
        <f t="shared" si="19"/>
        <v>26</v>
      </c>
      <c r="B35" s="2">
        <f t="shared" si="23"/>
        <v>1407</v>
      </c>
      <c r="C35" s="2">
        <f t="shared" si="24"/>
        <v>9937</v>
      </c>
      <c r="D35" s="2">
        <f t="shared" si="25"/>
        <v>16</v>
      </c>
      <c r="E35" s="2">
        <f t="shared" si="26"/>
        <v>113</v>
      </c>
      <c r="F35" s="10">
        <f t="shared" si="27"/>
        <v>1423</v>
      </c>
      <c r="G35" s="10">
        <f t="shared" si="28"/>
        <v>10050</v>
      </c>
      <c r="H35" s="2">
        <f t="shared" si="29"/>
        <v>0.14159203980099502</v>
      </c>
      <c r="I35" t="b">
        <f t="shared" si="30"/>
        <v>0</v>
      </c>
      <c r="J35" s="6">
        <f t="shared" si="11"/>
        <v>0.1415929203539823</v>
      </c>
      <c r="K35" s="11">
        <f t="shared" si="31"/>
        <v>2.66764189182922E-7</v>
      </c>
      <c r="L35" s="12">
        <f t="shared" si="32"/>
        <v>1.8840256356502949E-6</v>
      </c>
      <c r="M35" s="3">
        <f t="shared" si="33"/>
        <v>1.8840256356502949</v>
      </c>
      <c r="N35" s="2">
        <f t="shared" si="15"/>
        <v>0</v>
      </c>
      <c r="O35" s="2">
        <f t="shared" si="34"/>
        <v>0</v>
      </c>
      <c r="P35" s="2">
        <f t="shared" si="20"/>
        <v>205</v>
      </c>
      <c r="Q35" s="2">
        <f t="shared" si="35"/>
        <v>0</v>
      </c>
      <c r="R35" s="2" t="str">
        <f t="shared" si="16"/>
        <v>c/d</v>
      </c>
      <c r="S35" s="2">
        <f t="shared" si="17"/>
        <v>16</v>
      </c>
      <c r="T35" s="2">
        <f t="shared" si="18"/>
        <v>113</v>
      </c>
    </row>
    <row r="36" spans="1:20" x14ac:dyDescent="0.25">
      <c r="A36" s="2">
        <f t="shared" si="19"/>
        <v>27</v>
      </c>
      <c r="B36" s="2">
        <f t="shared" si="23"/>
        <v>1407</v>
      </c>
      <c r="C36" s="2">
        <f t="shared" si="24"/>
        <v>9937</v>
      </c>
      <c r="D36" s="2">
        <f t="shared" si="25"/>
        <v>16</v>
      </c>
      <c r="E36" s="2">
        <f t="shared" si="26"/>
        <v>113</v>
      </c>
      <c r="F36" s="10">
        <f t="shared" si="27"/>
        <v>1423</v>
      </c>
      <c r="G36" s="10">
        <f t="shared" si="28"/>
        <v>10050</v>
      </c>
      <c r="H36" s="2">
        <f t="shared" si="29"/>
        <v>0.14159203980099502</v>
      </c>
      <c r="I36" t="b">
        <f t="shared" si="30"/>
        <v>0</v>
      </c>
      <c r="J36" s="6">
        <f t="shared" si="11"/>
        <v>0.1415929203539823</v>
      </c>
      <c r="K36" s="11">
        <f t="shared" si="31"/>
        <v>2.66764189182922E-7</v>
      </c>
      <c r="L36" s="12">
        <f t="shared" si="32"/>
        <v>1.8840256356502949E-6</v>
      </c>
      <c r="M36" s="3">
        <f t="shared" si="33"/>
        <v>1.8840256356502949</v>
      </c>
      <c r="N36" s="2">
        <f t="shared" si="15"/>
        <v>0</v>
      </c>
      <c r="O36" s="2">
        <f t="shared" si="34"/>
        <v>0</v>
      </c>
      <c r="P36" s="2">
        <f t="shared" si="20"/>
        <v>205</v>
      </c>
      <c r="Q36" s="2">
        <f t="shared" si="35"/>
        <v>0</v>
      </c>
      <c r="R36" s="2" t="str">
        <f t="shared" si="16"/>
        <v>c/d</v>
      </c>
      <c r="S36" s="2">
        <f t="shared" si="17"/>
        <v>16</v>
      </c>
      <c r="T36" s="2">
        <f t="shared" si="18"/>
        <v>113</v>
      </c>
    </row>
    <row r="37" spans="1:20" x14ac:dyDescent="0.25">
      <c r="A37" s="2">
        <f t="shared" si="19"/>
        <v>28</v>
      </c>
      <c r="B37" s="2">
        <f t="shared" si="23"/>
        <v>1407</v>
      </c>
      <c r="C37" s="2">
        <f t="shared" si="24"/>
        <v>9937</v>
      </c>
      <c r="D37" s="2">
        <f t="shared" si="25"/>
        <v>16</v>
      </c>
      <c r="E37" s="2">
        <f t="shared" si="26"/>
        <v>113</v>
      </c>
      <c r="F37" s="10">
        <f t="shared" si="27"/>
        <v>1423</v>
      </c>
      <c r="G37" s="10">
        <f t="shared" si="28"/>
        <v>10050</v>
      </c>
      <c r="H37" s="2">
        <f t="shared" si="29"/>
        <v>0.14159203980099502</v>
      </c>
      <c r="I37" t="b">
        <f t="shared" si="30"/>
        <v>0</v>
      </c>
      <c r="J37" s="6">
        <f t="shared" si="11"/>
        <v>0.1415929203539823</v>
      </c>
      <c r="K37" s="11">
        <f t="shared" si="31"/>
        <v>2.66764189182922E-7</v>
      </c>
      <c r="L37" s="12">
        <f t="shared" si="32"/>
        <v>1.8840256356502949E-6</v>
      </c>
      <c r="M37" s="3">
        <f t="shared" si="33"/>
        <v>1.8840256356502949</v>
      </c>
      <c r="N37" s="2">
        <f t="shared" si="15"/>
        <v>0</v>
      </c>
      <c r="O37" s="2">
        <f t="shared" si="34"/>
        <v>0</v>
      </c>
      <c r="P37" s="2">
        <f t="shared" si="20"/>
        <v>205</v>
      </c>
      <c r="Q37" s="2">
        <f t="shared" si="35"/>
        <v>0</v>
      </c>
      <c r="R37" s="2" t="str">
        <f t="shared" si="16"/>
        <v>c/d</v>
      </c>
      <c r="S37" s="2">
        <f t="shared" si="17"/>
        <v>16</v>
      </c>
      <c r="T37" s="2">
        <f t="shared" si="18"/>
        <v>113</v>
      </c>
    </row>
    <row r="38" spans="1:20" x14ac:dyDescent="0.25">
      <c r="A38" s="2">
        <f t="shared" si="19"/>
        <v>29</v>
      </c>
      <c r="B38" s="2">
        <f t="shared" si="23"/>
        <v>1407</v>
      </c>
      <c r="C38" s="2">
        <f t="shared" si="24"/>
        <v>9937</v>
      </c>
      <c r="D38" s="2">
        <f t="shared" si="25"/>
        <v>16</v>
      </c>
      <c r="E38" s="2">
        <f t="shared" si="26"/>
        <v>113</v>
      </c>
      <c r="F38" s="10">
        <f t="shared" si="27"/>
        <v>1423</v>
      </c>
      <c r="G38" s="10">
        <f t="shared" si="28"/>
        <v>10050</v>
      </c>
      <c r="H38" s="2">
        <f t="shared" si="29"/>
        <v>0.14159203980099502</v>
      </c>
      <c r="I38" t="b">
        <f t="shared" si="30"/>
        <v>0</v>
      </c>
      <c r="J38" s="6">
        <f t="shared" si="11"/>
        <v>0.1415929203539823</v>
      </c>
      <c r="K38" s="11">
        <f t="shared" si="31"/>
        <v>2.66764189182922E-7</v>
      </c>
      <c r="L38" s="12">
        <f t="shared" si="32"/>
        <v>1.8840256356502949E-6</v>
      </c>
      <c r="M38" s="3">
        <f t="shared" si="33"/>
        <v>1.8840256356502949</v>
      </c>
      <c r="N38" s="2">
        <f t="shared" si="15"/>
        <v>0</v>
      </c>
      <c r="O38" s="2">
        <f t="shared" si="34"/>
        <v>0</v>
      </c>
      <c r="P38" s="2">
        <f t="shared" si="20"/>
        <v>205</v>
      </c>
      <c r="Q38" s="2">
        <f t="shared" si="35"/>
        <v>0</v>
      </c>
      <c r="R38" s="2" t="str">
        <f t="shared" si="16"/>
        <v>c/d</v>
      </c>
      <c r="S38" s="2">
        <f t="shared" si="17"/>
        <v>16</v>
      </c>
      <c r="T38" s="2">
        <f t="shared" si="18"/>
        <v>113</v>
      </c>
    </row>
    <row r="39" spans="1:20" x14ac:dyDescent="0.25">
      <c r="A39" s="2">
        <f t="shared" si="19"/>
        <v>30</v>
      </c>
      <c r="B39" s="2">
        <f t="shared" si="23"/>
        <v>1407</v>
      </c>
      <c r="C39" s="2">
        <f t="shared" si="24"/>
        <v>9937</v>
      </c>
      <c r="D39" s="2">
        <f t="shared" si="25"/>
        <v>16</v>
      </c>
      <c r="E39" s="2">
        <f t="shared" si="26"/>
        <v>113</v>
      </c>
      <c r="F39" s="10">
        <f t="shared" si="27"/>
        <v>1423</v>
      </c>
      <c r="G39" s="10">
        <f t="shared" si="28"/>
        <v>10050</v>
      </c>
      <c r="H39" s="2">
        <f t="shared" si="29"/>
        <v>0.14159203980099502</v>
      </c>
      <c r="I39" t="b">
        <f t="shared" si="30"/>
        <v>0</v>
      </c>
      <c r="J39" s="6">
        <f t="shared" si="11"/>
        <v>0.1415929203539823</v>
      </c>
      <c r="K39" s="11">
        <f t="shared" si="31"/>
        <v>2.66764189182922E-7</v>
      </c>
      <c r="L39" s="12">
        <f t="shared" si="32"/>
        <v>1.8840256356502949E-6</v>
      </c>
      <c r="M39" s="3">
        <f t="shared" si="33"/>
        <v>1.8840256356502949</v>
      </c>
      <c r="N39" s="2">
        <f t="shared" si="15"/>
        <v>0</v>
      </c>
      <c r="O39" s="2">
        <f t="shared" si="34"/>
        <v>0</v>
      </c>
      <c r="P39" s="2">
        <f t="shared" si="20"/>
        <v>205</v>
      </c>
      <c r="Q39" s="2">
        <f t="shared" si="35"/>
        <v>0</v>
      </c>
      <c r="R39" s="2" t="str">
        <f t="shared" si="16"/>
        <v>c/d</v>
      </c>
      <c r="S39" s="2">
        <f t="shared" si="17"/>
        <v>16</v>
      </c>
      <c r="T39" s="2">
        <f t="shared" si="18"/>
        <v>113</v>
      </c>
    </row>
    <row r="40" spans="1:20" x14ac:dyDescent="0.25">
      <c r="A40" s="2">
        <f t="shared" si="19"/>
        <v>31</v>
      </c>
      <c r="B40" s="2">
        <f t="shared" si="23"/>
        <v>1407</v>
      </c>
      <c r="C40" s="2">
        <f t="shared" si="24"/>
        <v>9937</v>
      </c>
      <c r="D40" s="2">
        <f t="shared" si="25"/>
        <v>16</v>
      </c>
      <c r="E40" s="2">
        <f t="shared" si="26"/>
        <v>113</v>
      </c>
      <c r="F40" s="10">
        <f t="shared" si="27"/>
        <v>1423</v>
      </c>
      <c r="G40" s="10">
        <f t="shared" si="28"/>
        <v>10050</v>
      </c>
      <c r="H40" s="2">
        <f t="shared" si="29"/>
        <v>0.14159203980099502</v>
      </c>
      <c r="I40" t="b">
        <f t="shared" si="30"/>
        <v>0</v>
      </c>
      <c r="J40" s="6">
        <f t="shared" si="11"/>
        <v>0.1415929203539823</v>
      </c>
      <c r="K40" s="11">
        <f t="shared" si="31"/>
        <v>2.66764189182922E-7</v>
      </c>
      <c r="L40" s="12">
        <f t="shared" si="32"/>
        <v>1.8840256356502949E-6</v>
      </c>
      <c r="M40" s="3">
        <f t="shared" si="33"/>
        <v>1.8840256356502949</v>
      </c>
      <c r="N40" s="2">
        <f t="shared" si="15"/>
        <v>0</v>
      </c>
      <c r="O40" s="2">
        <f t="shared" si="34"/>
        <v>0</v>
      </c>
      <c r="P40" s="2">
        <f t="shared" si="20"/>
        <v>205</v>
      </c>
      <c r="Q40" s="2">
        <f t="shared" si="35"/>
        <v>0</v>
      </c>
      <c r="R40" s="2" t="str">
        <f t="shared" si="16"/>
        <v>c/d</v>
      </c>
      <c r="S40" s="2">
        <f t="shared" si="17"/>
        <v>16</v>
      </c>
      <c r="T40" s="2">
        <f t="shared" si="18"/>
        <v>113</v>
      </c>
    </row>
    <row r="41" spans="1:20" x14ac:dyDescent="0.25">
      <c r="A41" s="2">
        <f t="shared" si="19"/>
        <v>32</v>
      </c>
      <c r="B41" s="2">
        <f t="shared" si="23"/>
        <v>1407</v>
      </c>
      <c r="C41" s="2">
        <f t="shared" si="24"/>
        <v>9937</v>
      </c>
      <c r="D41" s="2">
        <f t="shared" si="25"/>
        <v>16</v>
      </c>
      <c r="E41" s="2">
        <f t="shared" si="26"/>
        <v>113</v>
      </c>
      <c r="F41" s="10">
        <f t="shared" si="27"/>
        <v>1423</v>
      </c>
      <c r="G41" s="10">
        <f t="shared" si="28"/>
        <v>10050</v>
      </c>
      <c r="H41" s="2">
        <f t="shared" si="29"/>
        <v>0.14159203980099502</v>
      </c>
      <c r="I41" t="b">
        <f t="shared" si="30"/>
        <v>0</v>
      </c>
      <c r="J41" s="6">
        <f t="shared" si="11"/>
        <v>0.1415929203539823</v>
      </c>
      <c r="K41" s="11">
        <f t="shared" si="31"/>
        <v>2.66764189182922E-7</v>
      </c>
      <c r="L41" s="12">
        <f t="shared" si="32"/>
        <v>1.8840256356502949E-6</v>
      </c>
      <c r="M41" s="3">
        <f t="shared" si="33"/>
        <v>1.8840256356502949</v>
      </c>
      <c r="N41" s="2">
        <f t="shared" si="15"/>
        <v>0</v>
      </c>
      <c r="O41" s="2">
        <f t="shared" si="34"/>
        <v>0</v>
      </c>
      <c r="P41" s="2">
        <f t="shared" si="20"/>
        <v>205</v>
      </c>
      <c r="Q41" s="2">
        <f t="shared" si="35"/>
        <v>0</v>
      </c>
      <c r="R41" s="2" t="str">
        <f t="shared" si="16"/>
        <v>c/d</v>
      </c>
      <c r="S41" s="2">
        <f t="shared" si="17"/>
        <v>16</v>
      </c>
      <c r="T41" s="2">
        <f t="shared" si="18"/>
        <v>113</v>
      </c>
    </row>
    <row r="42" spans="1:20" x14ac:dyDescent="0.25">
      <c r="A42" s="2">
        <f t="shared" si="19"/>
        <v>33</v>
      </c>
      <c r="B42" s="2">
        <f t="shared" si="23"/>
        <v>1407</v>
      </c>
      <c r="C42" s="2">
        <f t="shared" si="24"/>
        <v>9937</v>
      </c>
      <c r="D42" s="2">
        <f t="shared" si="25"/>
        <v>16</v>
      </c>
      <c r="E42" s="2">
        <f t="shared" si="26"/>
        <v>113</v>
      </c>
      <c r="F42" s="10">
        <f t="shared" si="27"/>
        <v>1423</v>
      </c>
      <c r="G42" s="10">
        <f t="shared" si="28"/>
        <v>10050</v>
      </c>
      <c r="H42" s="2">
        <f t="shared" si="29"/>
        <v>0.14159203980099502</v>
      </c>
      <c r="I42" t="b">
        <f t="shared" si="30"/>
        <v>0</v>
      </c>
      <c r="J42" s="6">
        <f t="shared" si="11"/>
        <v>0.1415929203539823</v>
      </c>
      <c r="K42" s="11">
        <f t="shared" si="31"/>
        <v>2.66764189182922E-7</v>
      </c>
      <c r="L42" s="12">
        <f t="shared" si="32"/>
        <v>1.8840256356502949E-6</v>
      </c>
      <c r="M42" s="3">
        <f t="shared" si="33"/>
        <v>1.8840256356502949</v>
      </c>
      <c r="N42" s="2">
        <f t="shared" si="15"/>
        <v>0</v>
      </c>
      <c r="O42" s="2">
        <f t="shared" si="34"/>
        <v>0</v>
      </c>
      <c r="P42" s="2">
        <f t="shared" si="20"/>
        <v>205</v>
      </c>
      <c r="Q42" s="2">
        <f t="shared" si="35"/>
        <v>0</v>
      </c>
      <c r="R42" s="2" t="str">
        <f t="shared" si="16"/>
        <v>c/d</v>
      </c>
      <c r="S42" s="2">
        <f t="shared" si="17"/>
        <v>16</v>
      </c>
      <c r="T42" s="2">
        <f t="shared" si="18"/>
        <v>113</v>
      </c>
    </row>
    <row r="43" spans="1:20" x14ac:dyDescent="0.25">
      <c r="A43" s="2">
        <f t="shared" si="19"/>
        <v>34</v>
      </c>
      <c r="B43" s="2">
        <f t="shared" si="23"/>
        <v>1407</v>
      </c>
      <c r="C43" s="2">
        <f t="shared" si="24"/>
        <v>9937</v>
      </c>
      <c r="D43" s="2">
        <f t="shared" si="25"/>
        <v>16</v>
      </c>
      <c r="E43" s="2">
        <f t="shared" si="26"/>
        <v>113</v>
      </c>
      <c r="F43" s="10">
        <f t="shared" si="27"/>
        <v>1423</v>
      </c>
      <c r="G43" s="10">
        <f t="shared" si="28"/>
        <v>10050</v>
      </c>
      <c r="H43" s="2">
        <f t="shared" si="29"/>
        <v>0.14159203980099502</v>
      </c>
      <c r="I43" t="b">
        <f t="shared" si="30"/>
        <v>0</v>
      </c>
      <c r="J43" s="6">
        <f t="shared" si="11"/>
        <v>0.1415929203539823</v>
      </c>
      <c r="K43" s="11">
        <f t="shared" si="31"/>
        <v>2.66764189182922E-7</v>
      </c>
      <c r="L43" s="12">
        <f t="shared" si="32"/>
        <v>1.8840256356502949E-6</v>
      </c>
      <c r="M43" s="3">
        <f t="shared" si="33"/>
        <v>1.8840256356502949</v>
      </c>
      <c r="N43" s="2">
        <f t="shared" si="15"/>
        <v>0</v>
      </c>
      <c r="O43" s="2">
        <f t="shared" si="34"/>
        <v>0</v>
      </c>
      <c r="P43" s="2">
        <f t="shared" si="20"/>
        <v>205</v>
      </c>
      <c r="Q43" s="2">
        <f t="shared" si="35"/>
        <v>0</v>
      </c>
      <c r="R43" s="2" t="str">
        <f t="shared" si="16"/>
        <v>c/d</v>
      </c>
      <c r="S43" s="2">
        <f t="shared" si="17"/>
        <v>16</v>
      </c>
      <c r="T43" s="2">
        <f t="shared" si="18"/>
        <v>113</v>
      </c>
    </row>
    <row r="44" spans="1:20" x14ac:dyDescent="0.25">
      <c r="A44" s="2">
        <f t="shared" si="19"/>
        <v>35</v>
      </c>
      <c r="B44" s="2">
        <f t="shared" si="23"/>
        <v>1407</v>
      </c>
      <c r="C44" s="2">
        <f t="shared" si="24"/>
        <v>9937</v>
      </c>
      <c r="D44" s="2">
        <f t="shared" si="25"/>
        <v>16</v>
      </c>
      <c r="E44" s="2">
        <f t="shared" si="26"/>
        <v>113</v>
      </c>
      <c r="F44" s="10">
        <f t="shared" si="27"/>
        <v>1423</v>
      </c>
      <c r="G44" s="10">
        <f t="shared" si="28"/>
        <v>10050</v>
      </c>
      <c r="H44" s="2">
        <f t="shared" si="29"/>
        <v>0.14159203980099502</v>
      </c>
      <c r="I44" t="b">
        <f t="shared" si="30"/>
        <v>0</v>
      </c>
      <c r="J44" s="6">
        <f t="shared" si="11"/>
        <v>0.1415929203539823</v>
      </c>
      <c r="K44" s="11">
        <f t="shared" si="31"/>
        <v>2.66764189182922E-7</v>
      </c>
      <c r="L44" s="12">
        <f t="shared" si="32"/>
        <v>1.8840256356502949E-6</v>
      </c>
      <c r="M44" s="3">
        <f t="shared" si="33"/>
        <v>1.8840256356502949</v>
      </c>
      <c r="N44" s="2">
        <f t="shared" si="15"/>
        <v>0</v>
      </c>
      <c r="O44" s="2">
        <f t="shared" si="34"/>
        <v>0</v>
      </c>
      <c r="P44" s="2">
        <f t="shared" si="20"/>
        <v>205</v>
      </c>
      <c r="Q44" s="2">
        <f t="shared" si="35"/>
        <v>0</v>
      </c>
      <c r="R44" s="2" t="str">
        <f t="shared" si="16"/>
        <v>c/d</v>
      </c>
      <c r="S44" s="2">
        <f t="shared" si="17"/>
        <v>16</v>
      </c>
      <c r="T44" s="2">
        <f t="shared" si="18"/>
        <v>113</v>
      </c>
    </row>
    <row r="45" spans="1:20" x14ac:dyDescent="0.25">
      <c r="A45" s="2">
        <f t="shared" si="19"/>
        <v>36</v>
      </c>
      <c r="B45" s="2">
        <f t="shared" si="23"/>
        <v>1407</v>
      </c>
      <c r="C45" s="2">
        <f t="shared" si="24"/>
        <v>9937</v>
      </c>
      <c r="D45" s="2">
        <f t="shared" si="25"/>
        <v>16</v>
      </c>
      <c r="E45" s="2">
        <f t="shared" si="26"/>
        <v>113</v>
      </c>
      <c r="F45" s="10">
        <f t="shared" si="27"/>
        <v>1423</v>
      </c>
      <c r="G45" s="10">
        <f t="shared" si="28"/>
        <v>10050</v>
      </c>
      <c r="H45" s="2">
        <f t="shared" si="29"/>
        <v>0.14159203980099502</v>
      </c>
      <c r="I45" t="b">
        <f t="shared" si="30"/>
        <v>0</v>
      </c>
      <c r="J45" s="6">
        <f t="shared" si="11"/>
        <v>0.1415929203539823</v>
      </c>
      <c r="K45" s="11">
        <f t="shared" si="31"/>
        <v>2.66764189182922E-7</v>
      </c>
      <c r="L45" s="12">
        <f t="shared" si="32"/>
        <v>1.8840256356502949E-6</v>
      </c>
      <c r="M45" s="3">
        <f t="shared" si="33"/>
        <v>1.8840256356502949</v>
      </c>
      <c r="N45" s="2">
        <f t="shared" si="15"/>
        <v>0</v>
      </c>
      <c r="O45" s="2">
        <f t="shared" si="34"/>
        <v>0</v>
      </c>
      <c r="P45" s="2">
        <f t="shared" si="20"/>
        <v>205</v>
      </c>
      <c r="Q45" s="2">
        <f t="shared" si="35"/>
        <v>0</v>
      </c>
      <c r="R45" s="2" t="str">
        <f t="shared" si="16"/>
        <v>c/d</v>
      </c>
      <c r="S45" s="2">
        <f t="shared" si="17"/>
        <v>16</v>
      </c>
      <c r="T45" s="2">
        <f t="shared" si="18"/>
        <v>113</v>
      </c>
    </row>
    <row r="46" spans="1:20" x14ac:dyDescent="0.25">
      <c r="A46" s="2">
        <f t="shared" si="19"/>
        <v>37</v>
      </c>
      <c r="B46" s="2">
        <f t="shared" si="23"/>
        <v>1407</v>
      </c>
      <c r="C46" s="2">
        <f t="shared" si="24"/>
        <v>9937</v>
      </c>
      <c r="D46" s="2">
        <f t="shared" si="25"/>
        <v>16</v>
      </c>
      <c r="E46" s="2">
        <f t="shared" si="26"/>
        <v>113</v>
      </c>
      <c r="F46" s="10">
        <f t="shared" si="27"/>
        <v>1423</v>
      </c>
      <c r="G46" s="10">
        <f t="shared" si="28"/>
        <v>10050</v>
      </c>
      <c r="H46" s="2">
        <f t="shared" si="29"/>
        <v>0.14159203980099502</v>
      </c>
      <c r="I46" t="b">
        <f t="shared" si="30"/>
        <v>0</v>
      </c>
      <c r="J46" s="6">
        <f t="shared" si="11"/>
        <v>0.1415929203539823</v>
      </c>
      <c r="K46" s="11">
        <f t="shared" si="31"/>
        <v>2.66764189182922E-7</v>
      </c>
      <c r="L46" s="12">
        <f t="shared" si="32"/>
        <v>1.8840256356502949E-6</v>
      </c>
      <c r="M46" s="3">
        <f t="shared" si="33"/>
        <v>1.8840256356502949</v>
      </c>
      <c r="N46" s="2">
        <f t="shared" si="15"/>
        <v>0</v>
      </c>
      <c r="O46" s="2">
        <f t="shared" si="34"/>
        <v>0</v>
      </c>
      <c r="P46" s="2">
        <f t="shared" si="20"/>
        <v>205</v>
      </c>
      <c r="Q46" s="2">
        <f t="shared" si="35"/>
        <v>0</v>
      </c>
      <c r="R46" s="2" t="str">
        <f t="shared" si="16"/>
        <v>c/d</v>
      </c>
      <c r="S46" s="2">
        <f t="shared" si="17"/>
        <v>16</v>
      </c>
      <c r="T46" s="2">
        <f t="shared" si="18"/>
        <v>113</v>
      </c>
    </row>
    <row r="47" spans="1:20" x14ac:dyDescent="0.25">
      <c r="A47" s="2">
        <f t="shared" si="19"/>
        <v>38</v>
      </c>
      <c r="B47" s="2">
        <f t="shared" si="23"/>
        <v>1407</v>
      </c>
      <c r="C47" s="2">
        <f t="shared" si="24"/>
        <v>9937</v>
      </c>
      <c r="D47" s="2">
        <f t="shared" si="25"/>
        <v>16</v>
      </c>
      <c r="E47" s="2">
        <f t="shared" si="26"/>
        <v>113</v>
      </c>
      <c r="F47" s="10">
        <f t="shared" si="27"/>
        <v>1423</v>
      </c>
      <c r="G47" s="10">
        <f t="shared" si="28"/>
        <v>10050</v>
      </c>
      <c r="H47" s="2">
        <f t="shared" si="29"/>
        <v>0.14159203980099502</v>
      </c>
      <c r="I47" t="b">
        <f t="shared" si="30"/>
        <v>0</v>
      </c>
      <c r="J47" s="6">
        <f t="shared" si="11"/>
        <v>0.1415929203539823</v>
      </c>
      <c r="K47" s="11">
        <f t="shared" si="31"/>
        <v>2.66764189182922E-7</v>
      </c>
      <c r="L47" s="12">
        <f t="shared" si="32"/>
        <v>1.8840256356502949E-6</v>
      </c>
      <c r="M47" s="3">
        <f t="shared" si="33"/>
        <v>1.8840256356502949</v>
      </c>
      <c r="N47" s="2">
        <f t="shared" si="15"/>
        <v>0</v>
      </c>
      <c r="O47" s="2">
        <f t="shared" si="34"/>
        <v>0</v>
      </c>
      <c r="P47" s="2">
        <f t="shared" si="20"/>
        <v>205</v>
      </c>
      <c r="Q47" s="2">
        <f t="shared" si="35"/>
        <v>0</v>
      </c>
      <c r="R47" s="2" t="str">
        <f t="shared" si="16"/>
        <v>c/d</v>
      </c>
      <c r="S47" s="2">
        <f t="shared" si="17"/>
        <v>16</v>
      </c>
      <c r="T47" s="2">
        <f t="shared" si="18"/>
        <v>113</v>
      </c>
    </row>
    <row r="48" spans="1:20" x14ac:dyDescent="0.25">
      <c r="A48" s="2">
        <f t="shared" si="19"/>
        <v>39</v>
      </c>
      <c r="B48" s="2">
        <f t="shared" si="23"/>
        <v>1407</v>
      </c>
      <c r="C48" s="2">
        <f t="shared" si="24"/>
        <v>9937</v>
      </c>
      <c r="D48" s="2">
        <f t="shared" si="25"/>
        <v>16</v>
      </c>
      <c r="E48" s="2">
        <f t="shared" si="26"/>
        <v>113</v>
      </c>
      <c r="F48" s="10">
        <f t="shared" si="27"/>
        <v>1423</v>
      </c>
      <c r="G48" s="10">
        <f t="shared" si="28"/>
        <v>10050</v>
      </c>
      <c r="H48" s="2">
        <f t="shared" si="29"/>
        <v>0.14159203980099502</v>
      </c>
      <c r="I48" t="b">
        <f t="shared" si="30"/>
        <v>0</v>
      </c>
      <c r="J48" s="6">
        <f t="shared" si="11"/>
        <v>0.1415929203539823</v>
      </c>
      <c r="K48" s="11">
        <f t="shared" si="31"/>
        <v>2.66764189182922E-7</v>
      </c>
      <c r="L48" s="12">
        <f t="shared" si="32"/>
        <v>1.8840256356502949E-6</v>
      </c>
      <c r="M48" s="3">
        <f t="shared" si="33"/>
        <v>1.8840256356502949</v>
      </c>
      <c r="N48" s="2">
        <f t="shared" si="15"/>
        <v>0</v>
      </c>
      <c r="O48" s="2">
        <f t="shared" si="34"/>
        <v>0</v>
      </c>
      <c r="P48" s="2">
        <f t="shared" si="20"/>
        <v>205</v>
      </c>
      <c r="Q48" s="2">
        <f t="shared" si="35"/>
        <v>0</v>
      </c>
      <c r="R48" s="2" t="str">
        <f t="shared" si="16"/>
        <v>c/d</v>
      </c>
      <c r="S48" s="2">
        <f t="shared" si="17"/>
        <v>16</v>
      </c>
      <c r="T48" s="2">
        <f t="shared" si="18"/>
        <v>113</v>
      </c>
    </row>
    <row r="49" spans="1:20" x14ac:dyDescent="0.25">
      <c r="A49" s="2">
        <f t="shared" si="19"/>
        <v>40</v>
      </c>
      <c r="B49" s="2">
        <f t="shared" si="23"/>
        <v>1407</v>
      </c>
      <c r="C49" s="2">
        <f t="shared" si="24"/>
        <v>9937</v>
      </c>
      <c r="D49" s="2">
        <f t="shared" si="25"/>
        <v>16</v>
      </c>
      <c r="E49" s="2">
        <f t="shared" si="26"/>
        <v>113</v>
      </c>
      <c r="F49" s="10">
        <f t="shared" si="27"/>
        <v>1423</v>
      </c>
      <c r="G49" s="10">
        <f t="shared" si="28"/>
        <v>10050</v>
      </c>
      <c r="H49" s="2">
        <f t="shared" si="29"/>
        <v>0.14159203980099502</v>
      </c>
      <c r="I49" t="b">
        <f t="shared" si="30"/>
        <v>0</v>
      </c>
      <c r="J49" s="6">
        <f t="shared" si="11"/>
        <v>0.1415929203539823</v>
      </c>
      <c r="K49" s="11">
        <f t="shared" si="31"/>
        <v>2.66764189182922E-7</v>
      </c>
      <c r="L49" s="12">
        <f t="shared" si="32"/>
        <v>1.8840256356502949E-6</v>
      </c>
      <c r="M49" s="3">
        <f t="shared" si="33"/>
        <v>1.8840256356502949</v>
      </c>
      <c r="N49" s="2">
        <f t="shared" si="15"/>
        <v>0</v>
      </c>
      <c r="O49" s="2">
        <f t="shared" si="34"/>
        <v>0</v>
      </c>
      <c r="P49" s="2">
        <f t="shared" si="20"/>
        <v>205</v>
      </c>
      <c r="Q49" s="2">
        <f t="shared" si="35"/>
        <v>0</v>
      </c>
      <c r="R49" s="2" t="str">
        <f t="shared" si="16"/>
        <v>c/d</v>
      </c>
      <c r="S49" s="2">
        <f t="shared" si="17"/>
        <v>16</v>
      </c>
      <c r="T49" s="2">
        <f t="shared" si="18"/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Magnusson, Per</dc:creator>
  <cp:lastModifiedBy>Magnusson, Per</cp:lastModifiedBy>
  <dcterms:created xsi:type="dcterms:W3CDTF">2024-10-28T06:41:42Z</dcterms:created>
  <dcterms:modified xsi:type="dcterms:W3CDTF">2025-01-08T18:16:38Z</dcterms:modified>
</cp:coreProperties>
</file>